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showInkAnnotation="0" autoCompressPictures="0"/>
  <bookViews>
    <workbookView xWindow="10224" yWindow="-13" windowWidth="10276" windowHeight="7580" tabRatio="965"/>
  </bookViews>
  <sheets>
    <sheet name="Introduction" sheetId="61" r:id="rId1"/>
    <sheet name="Absolute impacts" sheetId="20" r:id="rId2"/>
    <sheet name="Scenario impacts" sheetId="16" r:id="rId3"/>
    <sheet name="Fertiliser timing" sheetId="49" r:id="rId4"/>
    <sheet name="Avoided fertiliser" sheetId="38" r:id="rId5"/>
    <sheet name="Livestock breeding" sheetId="39" r:id="rId6"/>
    <sheet name="Feed" sheetId="41" r:id="rId7"/>
    <sheet name="AD" sheetId="55" r:id="rId8"/>
    <sheet name="Plants" sheetId="54" r:id="rId9"/>
    <sheet name="Covers" sheetId="53" r:id="rId10"/>
    <sheet name="Afforestation" sheetId="51" r:id="rId11"/>
    <sheet name="Diet" sheetId="52" r:id="rId12"/>
    <sheet name="Impact categories" sheetId="62" r:id="rId13"/>
    <sheet name="References" sheetId="37" r:id="rId14"/>
    <sheet name="Calculations" sheetId="60" r:id="rId15"/>
  </sheets>
  <externalReferences>
    <externalReference r:id="rId16"/>
  </externalReferences>
  <definedNames>
    <definedName name="_edn1" localSheetId="3">'Fertiliser timing'!$B$186</definedName>
    <definedName name="_edn2" localSheetId="3">'Fertiliser timing'!$B$188</definedName>
    <definedName name="_edn3" localSheetId="3">'Fertiliser timing'!$B$190</definedName>
    <definedName name="avoided_hgv">[1]Calculations!$F$103</definedName>
    <definedName name="avoided_km_active">[1]Calculations!$C$69</definedName>
    <definedName name="avoided_km_demand">[1]Calculations!$C$70</definedName>
    <definedName name="avoided_km_modal">[1]Calculations!$C$71</definedName>
    <definedName name="bus_occupancy">[1]Parameters!$C$25</definedName>
    <definedName name="car_occupancy">[1]Parameters!$C$24</definedName>
    <definedName name="curr_conv">[1]Parameters!$C$9</definedName>
    <definedName name="DALY_value">Calculations!$C$14</definedName>
    <definedName name="discount">Calculations!$C$23</definedName>
    <definedName name="hgv_load">[1]Parameters!$C$33</definedName>
    <definedName name="rail_occupancy">[1]Parameters!$C$32</definedName>
  </definedNames>
  <calcPr calcId="145621"/>
</workbook>
</file>

<file path=xl/calcChain.xml><?xml version="1.0" encoding="utf-8"?>
<calcChain xmlns="http://schemas.openxmlformats.org/spreadsheetml/2006/main">
  <c r="AA29" i="60" l="1"/>
  <c r="K12" i="16"/>
  <c r="F25" i="20"/>
  <c r="E25" i="20"/>
  <c r="I25" i="20"/>
  <c r="K25" i="20"/>
  <c r="K21" i="20"/>
  <c r="I21" i="20"/>
  <c r="H21" i="20"/>
  <c r="F21" i="20"/>
  <c r="E21" i="20"/>
  <c r="D21" i="20"/>
  <c r="C21" i="20"/>
  <c r="G21" i="20"/>
  <c r="J17" i="20"/>
  <c r="K19" i="20"/>
  <c r="I17" i="20"/>
  <c r="Z40" i="60"/>
  <c r="Z38" i="60"/>
  <c r="Z36" i="60"/>
  <c r="Z33" i="60"/>
  <c r="Z31" i="60"/>
  <c r="Z29" i="60"/>
  <c r="E28" i="60"/>
  <c r="E29" i="60"/>
  <c r="F28" i="60"/>
  <c r="G28" i="60"/>
  <c r="H28" i="60"/>
  <c r="I28" i="60"/>
  <c r="I29" i="60"/>
  <c r="J28" i="60"/>
  <c r="J29" i="60"/>
  <c r="K28" i="60"/>
  <c r="L28" i="60"/>
  <c r="M28" i="60"/>
  <c r="M29" i="60"/>
  <c r="N28" i="60"/>
  <c r="O28" i="60"/>
  <c r="P28" i="60"/>
  <c r="Q28" i="60"/>
  <c r="Q29" i="60"/>
  <c r="R28" i="60"/>
  <c r="R29" i="60"/>
  <c r="S28" i="60"/>
  <c r="T28" i="60"/>
  <c r="U28" i="60"/>
  <c r="U29" i="60"/>
  <c r="V28" i="60"/>
  <c r="V29" i="60"/>
  <c r="W28" i="60"/>
  <c r="X28" i="60"/>
  <c r="Y28" i="60"/>
  <c r="Y29" i="60"/>
  <c r="F29" i="60"/>
  <c r="G29" i="60"/>
  <c r="H29" i="60"/>
  <c r="N29" i="60"/>
  <c r="O29" i="60"/>
  <c r="E30" i="60"/>
  <c r="E31" i="60"/>
  <c r="F30" i="60"/>
  <c r="F31" i="60"/>
  <c r="G30" i="60"/>
  <c r="G31" i="60"/>
  <c r="H30" i="60"/>
  <c r="H31" i="60"/>
  <c r="I30" i="60"/>
  <c r="I31" i="60"/>
  <c r="J30" i="60"/>
  <c r="J31" i="60"/>
  <c r="K30" i="60"/>
  <c r="K31" i="60"/>
  <c r="L30" i="60"/>
  <c r="M30" i="60"/>
  <c r="M31" i="60"/>
  <c r="N30" i="60"/>
  <c r="N31" i="60"/>
  <c r="O30" i="60"/>
  <c r="O31" i="60"/>
  <c r="P30" i="60"/>
  <c r="P31" i="60"/>
  <c r="Q30" i="60"/>
  <c r="Q31" i="60"/>
  <c r="R30" i="60"/>
  <c r="R31" i="60"/>
  <c r="S30" i="60"/>
  <c r="S31" i="60"/>
  <c r="T30" i="60"/>
  <c r="U30" i="60"/>
  <c r="U31" i="60"/>
  <c r="V30" i="60"/>
  <c r="V31" i="60"/>
  <c r="W30" i="60"/>
  <c r="W31" i="60"/>
  <c r="X30" i="60"/>
  <c r="X31" i="60"/>
  <c r="Y30" i="60"/>
  <c r="Y31" i="60"/>
  <c r="L31" i="60"/>
  <c r="T31" i="60"/>
  <c r="J37" i="60"/>
  <c r="J38" i="60"/>
  <c r="Y37" i="60"/>
  <c r="Y38" i="60"/>
  <c r="D20" i="60"/>
  <c r="E37" i="60"/>
  <c r="E38" i="60"/>
  <c r="D18" i="60"/>
  <c r="R35" i="60"/>
  <c r="R36" i="60"/>
  <c r="X32" i="60"/>
  <c r="T32" i="60"/>
  <c r="P32" i="60"/>
  <c r="L32" i="60"/>
  <c r="H32" i="60"/>
  <c r="J32" i="60"/>
  <c r="N37" i="60"/>
  <c r="N38" i="60"/>
  <c r="U32" i="60"/>
  <c r="S32" i="60"/>
  <c r="K32" i="60"/>
  <c r="U37" i="60"/>
  <c r="U38" i="60"/>
  <c r="I37" i="60"/>
  <c r="I38" i="60"/>
  <c r="H33" i="60"/>
  <c r="W32" i="60"/>
  <c r="O32" i="60"/>
  <c r="G32" i="60"/>
  <c r="S37" i="60"/>
  <c r="S38" i="60"/>
  <c r="J35" i="60"/>
  <c r="J36" i="60"/>
  <c r="J40" i="60"/>
  <c r="O33" i="60"/>
  <c r="R32" i="60"/>
  <c r="T29" i="60"/>
  <c r="T33" i="60"/>
  <c r="N33" i="60"/>
  <c r="O37" i="60"/>
  <c r="O38" i="60"/>
  <c r="N32" i="60"/>
  <c r="E32" i="60"/>
  <c r="X29" i="60"/>
  <c r="X33" i="60"/>
  <c r="S29" i="60"/>
  <c r="K29" i="60"/>
  <c r="K33" i="60"/>
  <c r="F32" i="60"/>
  <c r="V32" i="60"/>
  <c r="M32" i="60"/>
  <c r="W29" i="60"/>
  <c r="W33" i="60"/>
  <c r="R33" i="60"/>
  <c r="J33" i="60"/>
  <c r="Y33" i="60"/>
  <c r="U33" i="60"/>
  <c r="Q33" i="60"/>
  <c r="M33" i="60"/>
  <c r="I33" i="60"/>
  <c r="E33" i="60"/>
  <c r="H35" i="60"/>
  <c r="L35" i="60"/>
  <c r="P35" i="60"/>
  <c r="T35" i="60"/>
  <c r="X35" i="60"/>
  <c r="E35" i="60"/>
  <c r="I35" i="60"/>
  <c r="M35" i="60"/>
  <c r="Q35" i="60"/>
  <c r="U35" i="60"/>
  <c r="Y35" i="60"/>
  <c r="W35" i="60"/>
  <c r="O35" i="60"/>
  <c r="G35" i="60"/>
  <c r="S33" i="60"/>
  <c r="H37" i="60"/>
  <c r="H38" i="60"/>
  <c r="L37" i="60"/>
  <c r="L38" i="60"/>
  <c r="P37" i="60"/>
  <c r="P38" i="60"/>
  <c r="T37" i="60"/>
  <c r="T38" i="60"/>
  <c r="X37" i="60"/>
  <c r="X38" i="60"/>
  <c r="W37" i="60"/>
  <c r="W38" i="60"/>
  <c r="R37" i="60"/>
  <c r="R38" i="60"/>
  <c r="R40" i="60"/>
  <c r="M37" i="60"/>
  <c r="M38" i="60"/>
  <c r="G37" i="60"/>
  <c r="G38" i="60"/>
  <c r="V35" i="60"/>
  <c r="N35" i="60"/>
  <c r="F35" i="60"/>
  <c r="Y32" i="60"/>
  <c r="Q32" i="60"/>
  <c r="I32" i="60"/>
  <c r="L29" i="60"/>
  <c r="L33" i="60"/>
  <c r="G33" i="60"/>
  <c r="V37" i="60"/>
  <c r="V38" i="60"/>
  <c r="Q37" i="60"/>
  <c r="Q38" i="60"/>
  <c r="K37" i="60"/>
  <c r="K38" i="60"/>
  <c r="F37" i="60"/>
  <c r="F38" i="60"/>
  <c r="S35" i="60"/>
  <c r="K35" i="60"/>
  <c r="V33" i="60"/>
  <c r="P29" i="60"/>
  <c r="P33" i="60"/>
  <c r="F33" i="60"/>
  <c r="J39" i="60"/>
  <c r="N36" i="60"/>
  <c r="N40" i="60"/>
  <c r="N39" i="60"/>
  <c r="G36" i="60"/>
  <c r="G40" i="60"/>
  <c r="G39" i="60"/>
  <c r="Y36" i="60"/>
  <c r="Y40" i="60"/>
  <c r="Y39" i="60"/>
  <c r="P39" i="60"/>
  <c r="P36" i="60"/>
  <c r="P40" i="60"/>
  <c r="V36" i="60"/>
  <c r="V40" i="60"/>
  <c r="V39" i="60"/>
  <c r="O36" i="60"/>
  <c r="O40" i="60"/>
  <c r="O39" i="60"/>
  <c r="U36" i="60"/>
  <c r="U40" i="60"/>
  <c r="U39" i="60"/>
  <c r="L39" i="60"/>
  <c r="L36" i="60"/>
  <c r="L40" i="60"/>
  <c r="K36" i="60"/>
  <c r="K40" i="60"/>
  <c r="K39" i="60"/>
  <c r="W36" i="60"/>
  <c r="W40" i="60"/>
  <c r="W39" i="60"/>
  <c r="Q39" i="60"/>
  <c r="Q36" i="60"/>
  <c r="Q40" i="60"/>
  <c r="X39" i="60"/>
  <c r="X36" i="60"/>
  <c r="X40" i="60"/>
  <c r="H39" i="60"/>
  <c r="H36" i="60"/>
  <c r="H40" i="60"/>
  <c r="I39" i="60"/>
  <c r="I36" i="60"/>
  <c r="I40" i="60"/>
  <c r="E36" i="60"/>
  <c r="E40" i="60"/>
  <c r="E39" i="60"/>
  <c r="S36" i="60"/>
  <c r="S40" i="60"/>
  <c r="S39" i="60"/>
  <c r="F36" i="60"/>
  <c r="F40" i="60"/>
  <c r="F39" i="60"/>
  <c r="R39" i="60"/>
  <c r="M36" i="60"/>
  <c r="M40" i="60"/>
  <c r="M39" i="60"/>
  <c r="T39" i="60"/>
  <c r="T36" i="60"/>
  <c r="T40" i="60"/>
  <c r="D26" i="60"/>
  <c r="D21" i="16"/>
  <c r="E21" i="16"/>
  <c r="F21" i="16"/>
  <c r="G21" i="16"/>
  <c r="H21" i="16"/>
  <c r="I21" i="16"/>
  <c r="J21" i="16"/>
  <c r="K21" i="16"/>
  <c r="C21" i="16"/>
  <c r="B89" i="38"/>
  <c r="B90" i="38"/>
  <c r="B91" i="38"/>
  <c r="B92" i="38"/>
  <c r="B93" i="38"/>
  <c r="B89" i="39"/>
  <c r="B90" i="39"/>
  <c r="B91" i="39"/>
  <c r="B92" i="39"/>
  <c r="B93" i="39"/>
  <c r="B89" i="41"/>
  <c r="B90" i="41"/>
  <c r="B91" i="41"/>
  <c r="B92" i="41"/>
  <c r="B93" i="41"/>
  <c r="B89" i="55"/>
  <c r="B90" i="55"/>
  <c r="B91" i="55"/>
  <c r="B92" i="55"/>
  <c r="B93" i="55"/>
  <c r="B89" i="54"/>
  <c r="B90" i="54"/>
  <c r="B91" i="54"/>
  <c r="B92" i="54"/>
  <c r="B93" i="54"/>
  <c r="B89" i="53"/>
  <c r="B90" i="53"/>
  <c r="B91" i="53"/>
  <c r="B92" i="53"/>
  <c r="B93" i="53"/>
  <c r="B89" i="51"/>
  <c r="B90" i="51"/>
  <c r="B91" i="51"/>
  <c r="B92" i="51"/>
  <c r="B93" i="51"/>
  <c r="B89" i="52"/>
  <c r="B90" i="52"/>
  <c r="B91" i="52"/>
  <c r="B92" i="52"/>
  <c r="B93" i="52"/>
  <c r="B89" i="49"/>
  <c r="B90" i="49"/>
  <c r="B91" i="49"/>
  <c r="B92" i="49"/>
  <c r="B93" i="49"/>
  <c r="B88" i="38"/>
  <c r="B88" i="39"/>
  <c r="B88" i="41"/>
  <c r="B88" i="55"/>
  <c r="B88" i="54"/>
  <c r="B88" i="53"/>
  <c r="B88" i="51"/>
  <c r="B88" i="52"/>
  <c r="B88" i="49"/>
  <c r="C26" i="60"/>
  <c r="D35" i="60"/>
  <c r="D37" i="60"/>
  <c r="D38" i="60"/>
  <c r="D30" i="60"/>
  <c r="D31" i="60"/>
  <c r="D28" i="60"/>
  <c r="D39" i="60"/>
  <c r="D36" i="60"/>
  <c r="D40" i="60"/>
  <c r="D29" i="60"/>
  <c r="D33" i="60"/>
  <c r="D32" i="60"/>
  <c r="C30" i="60"/>
  <c r="C31" i="60"/>
  <c r="C28" i="60"/>
  <c r="C37" i="60"/>
  <c r="C38" i="60"/>
  <c r="C35" i="60"/>
  <c r="F4" i="20"/>
  <c r="D4" i="20"/>
  <c r="C36" i="60"/>
  <c r="C40" i="60"/>
  <c r="C39" i="60"/>
  <c r="C32" i="60"/>
  <c r="C29" i="60"/>
  <c r="C33" i="60"/>
  <c r="K43" i="20"/>
  <c r="K42" i="20"/>
  <c r="K35" i="20"/>
  <c r="K34" i="20"/>
  <c r="K33" i="20"/>
  <c r="J42" i="20"/>
  <c r="J35" i="20"/>
  <c r="J34" i="20"/>
  <c r="J33" i="20"/>
  <c r="I32" i="20"/>
  <c r="H32" i="20"/>
  <c r="H43" i="20"/>
  <c r="G43" i="20"/>
  <c r="G42" i="20"/>
  <c r="G25" i="20"/>
  <c r="G24" i="20"/>
  <c r="E19" i="20"/>
  <c r="H25" i="20"/>
  <c r="D25" i="20"/>
  <c r="C25" i="20"/>
  <c r="H19" i="20"/>
  <c r="G17" i="20"/>
  <c r="J13" i="20"/>
  <c r="J14" i="20"/>
  <c r="D19" i="20"/>
  <c r="G37" i="20"/>
  <c r="G36" i="20"/>
  <c r="G32" i="20"/>
  <c r="G30" i="20"/>
  <c r="G20" i="20"/>
  <c r="I36" i="20"/>
  <c r="H36" i="20"/>
  <c r="I20" i="20"/>
  <c r="H20" i="20"/>
  <c r="I30" i="20"/>
  <c r="H30" i="20"/>
  <c r="K12" i="20"/>
  <c r="C19" i="20"/>
  <c r="C37" i="20"/>
  <c r="C36" i="20"/>
  <c r="C32" i="20"/>
  <c r="C30" i="20"/>
  <c r="C20" i="20"/>
  <c r="K37" i="20"/>
  <c r="K36" i="20"/>
  <c r="K32" i="20"/>
  <c r="K30" i="20"/>
  <c r="K20" i="20"/>
  <c r="J37" i="20"/>
  <c r="J36" i="20"/>
  <c r="J32" i="20"/>
  <c r="J31" i="20"/>
  <c r="J30" i="20"/>
  <c r="J20" i="20"/>
  <c r="F37" i="20"/>
  <c r="F30" i="20"/>
  <c r="F20" i="20"/>
  <c r="E37" i="20"/>
  <c r="E36" i="20"/>
  <c r="E32" i="20"/>
  <c r="E30" i="20"/>
  <c r="E20" i="20"/>
  <c r="D37" i="20"/>
  <c r="D36" i="20"/>
  <c r="D32" i="20"/>
  <c r="D30" i="20"/>
  <c r="D20" i="20"/>
</calcChain>
</file>

<file path=xl/sharedStrings.xml><?xml version="1.0" encoding="utf-8"?>
<sst xmlns="http://schemas.openxmlformats.org/spreadsheetml/2006/main" count="2851" uniqueCount="386">
  <si>
    <t>Landscape</t>
  </si>
  <si>
    <t xml:space="preserve">Click on abatement options to move
to worksheets containing full details </t>
    <phoneticPr fontId="5" type="noConversion"/>
  </si>
  <si>
    <t xml:space="preserve">Date:   </t>
    <phoneticPr fontId="5" type="noConversion"/>
  </si>
  <si>
    <t xml:space="preserve">Version:   </t>
    <phoneticPr fontId="5" type="noConversion"/>
  </si>
  <si>
    <t>Return to overview</t>
  </si>
  <si>
    <t>Occupational health</t>
  </si>
  <si>
    <t>Land take</t>
  </si>
  <si>
    <t>Heavy metals and other trace pollutants</t>
  </si>
  <si>
    <t>Externalities of Climate Change Controls</t>
    <phoneticPr fontId="5" type="noConversion"/>
  </si>
  <si>
    <t>Major accident risk</t>
  </si>
  <si>
    <t xml:space="preserve">Diet </t>
  </si>
  <si>
    <t>Psycho-Social environment (e.g. stress, crime)</t>
  </si>
  <si>
    <t>Housing Conditions (e.g. cold, damp, indoor air quality)</t>
  </si>
  <si>
    <t>Road accidents</t>
  </si>
  <si>
    <t>Air quality</t>
  </si>
  <si>
    <t>Noise</t>
  </si>
  <si>
    <t>Infection</t>
  </si>
  <si>
    <t>Hazardous waste generation</t>
  </si>
  <si>
    <t>Solid waste generation (non-hazardous)</t>
  </si>
  <si>
    <t>Greenhouse gases</t>
  </si>
  <si>
    <r>
      <t>Regional air pollutants (NH</t>
    </r>
    <r>
      <rPr>
        <vertAlign val="subscript"/>
        <sz val="14"/>
        <rFont val="Arial"/>
        <family val="2"/>
      </rPr>
      <t>3</t>
    </r>
    <r>
      <rPr>
        <sz val="14"/>
        <rFont val="Arial"/>
        <family val="2"/>
      </rPr>
      <t>, NO</t>
    </r>
    <r>
      <rPr>
        <vertAlign val="subscript"/>
        <sz val="14"/>
        <rFont val="Arial"/>
        <family val="2"/>
      </rPr>
      <t>X</t>
    </r>
    <r>
      <rPr>
        <sz val="14"/>
        <rFont val="Arial"/>
        <family val="2"/>
      </rPr>
      <t>, PM, SO</t>
    </r>
    <r>
      <rPr>
        <vertAlign val="subscript"/>
        <sz val="14"/>
        <rFont val="Arial"/>
        <family val="2"/>
      </rPr>
      <t>2</t>
    </r>
    <r>
      <rPr>
        <sz val="14"/>
        <rFont val="Arial"/>
        <family val="2"/>
      </rPr>
      <t>, VOCs)</t>
    </r>
  </si>
  <si>
    <t>Regional air pollutants (NH3, NOX, PM, SO2, VOCs)</t>
  </si>
  <si>
    <t>Materials damage from air pollution</t>
  </si>
  <si>
    <t>Water abstraction</t>
  </si>
  <si>
    <t>Water pollution</t>
  </si>
  <si>
    <t>Bioversity and ecosystems</t>
  </si>
  <si>
    <t>Subsidence</t>
  </si>
  <si>
    <t>Congestion</t>
  </si>
  <si>
    <t>Soil erosion/fertility</t>
  </si>
  <si>
    <t>Resource use (metals/minerals)</t>
  </si>
  <si>
    <t>Diet</t>
  </si>
  <si>
    <t>Lifestyle</t>
  </si>
  <si>
    <t xml:space="preserve">     Reference</t>
  </si>
  <si>
    <t>Biodiversity and ecosystems</t>
  </si>
  <si>
    <t>Absolute impacts</t>
  </si>
  <si>
    <t>++</t>
  </si>
  <si>
    <t>+/-</t>
  </si>
  <si>
    <t>+</t>
  </si>
  <si>
    <t>?</t>
  </si>
  <si>
    <t>No effect</t>
  </si>
  <si>
    <t>References</t>
  </si>
  <si>
    <t>Sheet</t>
  </si>
  <si>
    <t>Authors</t>
  </si>
  <si>
    <t>Year</t>
  </si>
  <si>
    <t>Title</t>
  </si>
  <si>
    <t>Publication</t>
  </si>
  <si>
    <t>Link</t>
  </si>
  <si>
    <t>Notes</t>
  </si>
  <si>
    <t>CCC</t>
  </si>
  <si>
    <t>Author: Alison Smith</t>
  </si>
  <si>
    <t>Measures applied within this package:</t>
    <phoneticPr fontId="0" type="noConversion"/>
  </si>
  <si>
    <t>Information on deployment (penetration, effectiveness, etc)</t>
    <phoneticPr fontId="0" type="noConversion"/>
  </si>
  <si>
    <t>Associated information</t>
  </si>
  <si>
    <t>Impacts</t>
    <phoneticPr fontId="0" type="noConversion"/>
  </si>
  <si>
    <t xml:space="preserve">     Magnitude (qualitative, absolute)</t>
  </si>
  <si>
    <t xml:space="preserve">Simple evaluation of absolute magnitude per functional unit (passenger km or vehicle km) on a 5 point scale ( ++ / + / 'no effect' / - / -- ).  </t>
  </si>
  <si>
    <t xml:space="preserve">     Magnitude (quantitative, absolute)</t>
  </si>
  <si>
    <t xml:space="preserve">     Justification of magnitude</t>
    <phoneticPr fontId="0" type="noConversion"/>
  </si>
  <si>
    <t>Rationale, including reference to available literature that indicates whether effects may be considered significant ( ++ / -- ) or minor ( + / - ).</t>
  </si>
  <si>
    <t xml:space="preserve">     Robustness</t>
    <phoneticPr fontId="0" type="noConversion"/>
  </si>
  <si>
    <t xml:space="preserve">A critique of the assessment, indicating confidence in both the direction and magnitude of estimated effects.  </t>
  </si>
  <si>
    <t xml:space="preserve">     Increasing co-benefits, reducing trade-offs</t>
    <phoneticPr fontId="0" type="noConversion"/>
  </si>
  <si>
    <t>A discussion of ways in which positive effects may be maximised and negative effects reduced or eliminated.</t>
  </si>
  <si>
    <t xml:space="preserve">     Reference</t>
    <phoneticPr fontId="0" type="noConversion"/>
  </si>
  <si>
    <t>List of one or more citations used in evaluation of the impact in question.</t>
    <phoneticPr fontId="0" type="noConversion"/>
  </si>
  <si>
    <t xml:space="preserve">     Magnitude (qualitative)</t>
    <phoneticPr fontId="0" type="noConversion"/>
  </si>
  <si>
    <t xml:space="preserve">     Magnitude (quantitative)</t>
    <phoneticPr fontId="0" type="noConversion"/>
  </si>
  <si>
    <t>Being assessed elsewhere</t>
  </si>
  <si>
    <t>Harmonise with Imperial</t>
  </si>
  <si>
    <t>Agriculture</t>
  </si>
  <si>
    <t>Timing of fertiliser application</t>
  </si>
  <si>
    <t>Avoiding excess fertiliser</t>
  </si>
  <si>
    <t>Species introduction (nitrogen-efficient plants)</t>
  </si>
  <si>
    <t>Coverage of slurry tanks &amp; lagoons at beef/dairy farms</t>
  </si>
  <si>
    <t>Afforestation</t>
  </si>
  <si>
    <t>10,000ha/yr woodland creation scenario in Forestry Commission Read Report (2009)</t>
  </si>
  <si>
    <t>Agriculture and forestry</t>
  </si>
  <si>
    <t>Alison Smith</t>
  </si>
  <si>
    <t>Human health</t>
  </si>
  <si>
    <t>Environment</t>
  </si>
  <si>
    <t>Livestock breeding</t>
  </si>
  <si>
    <t>Scottish Agricultural College</t>
  </si>
  <si>
    <t>Review and update of UK marginal abatement cost curves for agriculture</t>
  </si>
  <si>
    <t>http://archive.theccc.org.uk/aws2/0610/pr_supporting_research_SAC_agriculture.pdf</t>
  </si>
  <si>
    <t>Improved livestock feed</t>
  </si>
  <si>
    <t>Measures applied within this package:</t>
  </si>
  <si>
    <t>Anaerobic digestion</t>
  </si>
  <si>
    <t>AD on poultry farms; AD on pig farms</t>
  </si>
  <si>
    <t>Dietary change</t>
  </si>
  <si>
    <t>Feed modification</t>
  </si>
  <si>
    <t>Changed diet</t>
  </si>
  <si>
    <t xml:space="preserve">Author:   </t>
  </si>
  <si>
    <t>Species introduction</t>
  </si>
  <si>
    <t>Cover tanks</t>
  </si>
  <si>
    <t>Health</t>
  </si>
  <si>
    <t>Technical potential of nutrient management (timing of fertiliser application plus avoiding excess fertiliser) estimated as 1.2-4.2 MtCO2e abatement by 2022 (SAC 2010)</t>
  </si>
  <si>
    <t>Potential estimated as 0.6 MtCO2e abatement per year by 2022 (SAC 2010)</t>
  </si>
  <si>
    <t>Potential estimated as 1.3 to 1.8 MtCO2e abatement per year by 2022 (SAC 2010)</t>
  </si>
  <si>
    <t>Potential estimated as 2.7 to 2.0 MtCO2e abatement per year by 2022 (SAC 2010)</t>
  </si>
  <si>
    <t>Potential estimated as 0.2 MtCO2e abatement per year by 2022 (SAC 2010)</t>
  </si>
  <si>
    <t>Optional dietary change scenarios</t>
  </si>
  <si>
    <t>• Scenario 1: A 50% reduction in livestock product supply balanced by increases in plant commodities • Scenario 2: A shift from red (e.g. beef and sheepmeat) to white (pigs and poultry meat), with no overall reduction in livestock consumption • Scenario 3: A 50% reduction in white meat supply balanced by increases in plant commodities</t>
  </si>
  <si>
    <t>Saves 1 MtCO2e in 2030. See comment from DEFRA: "...it says that there will be 10,000ha per year afforestation. This is what was suggested in Read but we don’t expect to reach that at least in the short term"</t>
  </si>
  <si>
    <t xml:space="preserve">Technical potential of nutrient management (timing of fertiliser application plus avoiding excess fertiliser) estimated as 1.2-4.2 MtCO2e abatement by 2022 (SAC 2010). </t>
  </si>
  <si>
    <t>Species introduction (nitrogen-efficient plants). Introducing crops which use nitrogen more efficiently, thus reducing the amount of fertiliser required and associated
N2O emissions. The species that are introduced are either legumes or they are taking up N from the system more efficiently and there is therefore less available for N2O emissions. The species introduced are varieties that are not commonly used in the UK at present.</t>
  </si>
  <si>
    <t>SAC (2010)</t>
  </si>
  <si>
    <t>Chapter 7 of CCC 4th Carbon Budget report</t>
  </si>
  <si>
    <t>Cranfield</t>
  </si>
  <si>
    <t>Cranfield University</t>
  </si>
  <si>
    <t>FT, AF, LB, Feed, AD, Plants, Covers</t>
  </si>
  <si>
    <t>Improved genetics in beef/dairy cattle; improved fertility in dairy cattle. Generally, selection for efficiency of production in livestock species will help to reduce emissions. In many cases this can be achieved simply through selection on production traits and traits related to the efficiency of the entire production system (e.g., fertility and longevity traits). The impact of selection on these traits is twofold • Reducing the number of animals required to produce a fixed level of output.
• Increasing the efficiency of production will help reduce the finishing period for meat animals, therefore reducing emissions per unit output.</t>
  </si>
  <si>
    <t xml:space="preserve">1. Use of propionate precursors in beef/dairy cattle feed. Hydrogen produced in the rumen through fermentation can react to produce either CH4 or propionate. By adding propionate precursors (e.g., fumarate) to animal feed, more hydrogen is used to produce propionate and less CH4 is produced. There is also a favourable effect on milk yield (15%). 2. Use of maize silage for dairy cattle feed. A higher concentrate diet (e.g. silage) may increase the methane produced by an individual animal but will reduce the amount of methane produced per unit of product. Animals fed a concentrate based diet tend to produce more (e.g., higher milk yields in dairy cattle) and/or reach final weight faster. </t>
  </si>
  <si>
    <t xml:space="preserve">Coverage of slurry tanks &amp; lagoons at beef/dairy farms. Emissions can be reduced by using a physical barrier to reduce the escape of methane produced from slurry storage. This can be achieved by covering slurry tanks with rigid covers or slurry lagoons with flexible impermeable covers. </t>
  </si>
  <si>
    <t xml:space="preserve">FT, AF </t>
  </si>
  <si>
    <t>The Climate Bonus: co-benefits of climate policy</t>
  </si>
  <si>
    <t>Routledge</t>
  </si>
  <si>
    <t>Draws upon the European Nitrogen Assessment (Sutton et al 2011), FAO 2006 and Davison 2012</t>
  </si>
  <si>
    <t>Sutton et al</t>
  </si>
  <si>
    <t>European Nitrogen Assessment</t>
  </si>
  <si>
    <t>Smith 2013, Sutton et al 2011</t>
  </si>
  <si>
    <t>Smith 2013, Sutton et al 2011, FAO 2006</t>
  </si>
  <si>
    <t>FAO</t>
  </si>
  <si>
    <t>FT, AF</t>
  </si>
  <si>
    <t>Sutton et al 2011</t>
  </si>
  <si>
    <t>Reduced emissions and run-off lead to lower acidification and eutrophication, (see Regional air pollution and Water pollution).</t>
  </si>
  <si>
    <t>Avoided manufacture of fertilisers saves resources</t>
  </si>
  <si>
    <t>Small benefit from avoided fertiliser pollution of groundwater (see 'Avoided fertiliser' sheet)</t>
  </si>
  <si>
    <t>Improved productivity per animal could reduce the amount of land needed for agriculture. The landscape impacts will depend on what use is made of the land.</t>
  </si>
  <si>
    <t xml:space="preserve">Improved productivity per animal could reduce the amount of land needed for agriculture. </t>
  </si>
  <si>
    <t xml:space="preserve">Improved productivity per animal could reduce the amount of water needed for agriculture. </t>
  </si>
  <si>
    <t>Increased productivity per animal could reduce the burden on the land, allowing less intensive grazing and/or less feed crop production which could have benefits for soil erosion and fertility</t>
  </si>
  <si>
    <t xml:space="preserve">There could be indirect benefits for resource use via reduced fertiliser use </t>
  </si>
  <si>
    <t>Reduced methane emissions leads to reduced ozone formation</t>
  </si>
  <si>
    <t>Reduced methane emissions leads to reduced ozone formation which reduces damage to plants</t>
  </si>
  <si>
    <t>Reduced methane emissions lead to reduced ozone formation which reduces damage to plants</t>
  </si>
  <si>
    <t>Any impact on food crops or is it just animal feed?</t>
  </si>
  <si>
    <t>Little effect except change to arable crop appearance</t>
  </si>
  <si>
    <t>Avoided production of fertiliser saves resources</t>
  </si>
  <si>
    <t>No effect, unless on-farm AD allows improved heating provision for farm buildings</t>
  </si>
  <si>
    <t>Benefits from displaced gas or oil as a result of AD energy production: reduced production activities leading to less risk of accidents, though magnitude will be small as deployment of AD is small in this scenario</t>
  </si>
  <si>
    <t>Benefit through reduced emissions from slurry and manure, and less likelihood of accidents?</t>
  </si>
  <si>
    <t>No effect - unless there is any reduced risk of infection from manure and slurry?</t>
  </si>
  <si>
    <t>Creation of recreational woodlands provides more opportunities for outdoor exercise as well as aesthetic and cultural benefits.</t>
  </si>
  <si>
    <t>Trees help to absorb pollution, so improving air quality</t>
  </si>
  <si>
    <t>Impact depends on type of trees and former use / appearance of land.</t>
  </si>
  <si>
    <t>Positive impacts can be gained by planting diverse, native trees and sensitive choice of site</t>
  </si>
  <si>
    <t>Large amounts of land needed. Impacts depend on alternative / former use of land.</t>
  </si>
  <si>
    <t>Positive impacts can be gained by careful planning policies, e.g. suitable choice of land, and maximising multiple benefits for biodiversity, public access, biofuel production etc</t>
  </si>
  <si>
    <t>New plantations can absorb large amounts of rainwater or require irrigation until trees are established, but once established, forest can help to increase local and regional rainfall by recycling water through transpiration</t>
  </si>
  <si>
    <t>Forests help to purify and filter water, reducing the need for water treatment</t>
  </si>
  <si>
    <t>Depends on species planted and former biodiversity value of land.</t>
  </si>
  <si>
    <t>Careful choice of mixed native species can give biodiversity benefits if land was not formerly of high biodiversity value. Monocultures of non-native species have few biodiversity benefits and can have negative impacts if planted on high biodiversity land e.g. moorland, natural grassland or other sensitive areas.</t>
  </si>
  <si>
    <t>Should help to stabilise soil, prevent soil erosion and improve fertility, though there may be some increase in soil erosion at the planting stage</t>
  </si>
  <si>
    <t>Major reduction in methane and nitrogen emissions</t>
  </si>
  <si>
    <t>Major reduction in nitrogen and methane emissions</t>
  </si>
  <si>
    <t>Water pollution - human health impacts</t>
  </si>
  <si>
    <t>Information on deployment (penetration, effectiveness, etc)</t>
  </si>
  <si>
    <t>Impacts</t>
  </si>
  <si>
    <t xml:space="preserve">     Justification of magnitude</t>
  </si>
  <si>
    <t xml:space="preserve">     Robustness</t>
  </si>
  <si>
    <t xml:space="preserve">     Increasing co-benefits, reducing trade-offs</t>
  </si>
  <si>
    <t>List of one or more citations used in evaluation of the impact in question.</t>
  </si>
  <si>
    <t xml:space="preserve">Installing filters for NH3, NOx &amp; H2S on all AD systems. Ensuring that storage of digestate before application to land is in-vessel. </t>
  </si>
  <si>
    <t xml:space="preserve">The Composting Association 2005. Pers Con with various AD manufacturers. </t>
  </si>
  <si>
    <t xml:space="preserve">     Magnitude (qualitative)</t>
  </si>
  <si>
    <t xml:space="preserve">     Magnitude (quantitative)</t>
  </si>
  <si>
    <t xml:space="preserve">No effect - AD plants have few moving parts and produce little noise. Some noise possible from CHP systems but this is addressed through local planning controls. </t>
  </si>
  <si>
    <t>Lower pathogen risk from spreading AD digestate compared to untreated slurry because digestate is usually pasteurised</t>
  </si>
  <si>
    <t xml:space="preserve">Ensure that all AD systems have a pasteurisation facility. </t>
  </si>
  <si>
    <t xml:space="preserve">The Environment Agency do not classify slurry as waste. </t>
  </si>
  <si>
    <r>
      <t xml:space="preserve"> </t>
    </r>
    <r>
      <rPr>
        <sz val="12"/>
        <color indexed="12"/>
        <rFont val="Arial"/>
        <family val="2"/>
      </rPr>
      <t>http://www.environment-agency.gov.uk/business/sectors/32771.aspx</t>
    </r>
    <r>
      <rPr>
        <sz val="12"/>
        <rFont val="Arial"/>
        <family val="2"/>
      </rPr>
      <t xml:space="preserve"> Retrieved 03/13. </t>
    </r>
  </si>
  <si>
    <t xml:space="preserve">Little effect - possibly small impact from building AD plant at farm but this is managed by the local planning process. </t>
  </si>
  <si>
    <t xml:space="preserve">Impact of AD plant will be offset by removing the need for slurry tanks which - under current regulations - need to store 4 months worth of slurry. </t>
  </si>
  <si>
    <t xml:space="preserve">Personal contact with Sarah McCarney of The Environment Agency, March 2013. </t>
  </si>
  <si>
    <t xml:space="preserve">Impact of AD plant will be offset by removing the need for slurry tanks which under current regulations need to store 4 months worth of slurry. </t>
  </si>
  <si>
    <t xml:space="preserve">Some slurry is currently moved between farms as &amp; when slurry surplus + adherence to spreading limits dictate. AD systems built to an efficient scale may also dictate the movement of feedstock between farms. All of this transport is likely to be between closely located farms. </t>
  </si>
  <si>
    <t xml:space="preserve">Benefit from use of digestate as a fertiliser / soil improver. AD Digestate is a more effective fertiliser then raw slurry due the higher bioavailability of nutrients. </t>
  </si>
  <si>
    <t xml:space="preserve">Co-digesting crop waste with slurry will increase the lignocellulosic content,  providing increased soil improvement and bulk to reverse soil erosion. </t>
  </si>
  <si>
    <t xml:space="preserve">The Environment Agency 2010. The Composting Association 2005. Pers Con with various AD manufacturers. </t>
  </si>
  <si>
    <t xml:space="preserve">AD process can be optimised for either maximum methane production, fastest material throughput or best digestate quality. Site specific factors are likely to determine this judgement. </t>
  </si>
  <si>
    <t>AD</t>
  </si>
  <si>
    <t>The Composting Association</t>
  </si>
  <si>
    <t xml:space="preserve">A guide to Anaerobic Digestion. </t>
  </si>
  <si>
    <t>The Environment Agency</t>
  </si>
  <si>
    <t xml:space="preserve">Anaerobic digestion of agricultural manure and slurry </t>
  </si>
  <si>
    <t>http://www.environment-agency.gov.uk/static/documents/Research/PS_029_AD_of_agricultural_manures_and_slurry_final.pdf</t>
  </si>
  <si>
    <t>Reduced N2O and NH3 emissions. Ammonia in the air dissolves in rainwater to form acid rain, and also reacts with other air pollutants to form particles such as ammonium sulphate and ammonium nitrate, which are estimated to form about 8% of particle pollution in Europe.   In Europe, ammonia emissions are estimated to cause damage to health and ecosystems worth €15-105 billion per year.   Nitrous oxide partially breaks down to nitric oxide (NO) which is currently the main source of damage to the ozone layer.   It has been estimated that doubling the concentration of nitrous oxide in the air would decrease the ozone layer by 10%, which would increase ultraviolet radiation by 20%, causing damage to ecosystems.   Both ammonia and nitrous oxide also contribute to eutrophication of ecosystems when they are re-deposited in water or on soils and plants.  Ammonia emissions are thought to adversely affect sensitive plants such as lichens across the whole of Europe, and also affect herbaceous plants in regions with high agricultural emissions such as northern Europe and northern Italy</t>
  </si>
  <si>
    <t xml:space="preserve">Nitrates that are not taken up by crops tend to leach out of the soil and are washed away by rain, or are lost during soil erosion, causing pollution and eutrophication of streams, rivers, lakes and coastal waters.   Eutrophication causes problems such as toxic algal blooms, tidal foam, coastal ‘dead zones’, degradation of coral reefs, loss of biodiversity and possible spread of parasites and diseases. In Europe, nitrogen inputs to coastal waters are four times the natural background levels, and nitrogen pollution in freshwater is high enough to cause biodiversity loss in most regions.  Impact of acidification and eutrophication from emissions of N2O and NH3 to air is included under 'regional air pollution'. </t>
  </si>
  <si>
    <t>Avoided emissions of N2O and NH3 from fertilisers reduce particle pollution and ozone layer damage (see 'Avoided fertiliser' sheet), and avoided methane emissions from livestock and manure contribute to reduced ozone levels</t>
  </si>
  <si>
    <t xml:space="preserve">Avoided emissions of N2O and NH3 from fertilisers reduce acid rain (see 'Avoided fertiliser' sheet) </t>
  </si>
  <si>
    <t>Avoided emissions of N2O and NH3 from fertilisers reduce acidification and eutrophication. See comments for Regional air pollution</t>
  </si>
  <si>
    <t>Reduced emissions of methane, N2O and NH3 from manure and slurry</t>
  </si>
  <si>
    <t>Reduced emissions of N2O and NH3 from manure and slurry leads to less acid rain</t>
  </si>
  <si>
    <t>Reduced emissions of N2O and NH3 from manure and slurry lead to less acidification and eutrophication</t>
  </si>
  <si>
    <t xml:space="preserve">Reduced emissions of N2O, NH3 &amp; H2S from manure heaps and slurry tanks. AD systems are in-vessel and usually have filters for NH3, NOx &amp; H2S. </t>
  </si>
  <si>
    <t>Reduced emissions of methane, N2O, NH3 &amp; H2S from manure heaps and slurry tanks. AD systems are in-vessel and usually have filters for NH3, NOx &amp; H2S. Benefits from displaced gas or oil as a result of AD energy production: reduced production activities leading to less air pollution from flaring, refining and transport.</t>
  </si>
  <si>
    <t xml:space="preserve">Personal communication from AD manufacturers. </t>
  </si>
  <si>
    <t>Reduced emissions of methane, N2O and NH3 from manure and slurry. AD systems are in-vessel and usually have filters for NH3, NOx &amp; H2S.  Benefits from displaced gas or oil as a result of AD energy production: reduced production activities leading to less air pollution from flaring, refining and transport.</t>
  </si>
  <si>
    <t>Rabl et al</t>
  </si>
  <si>
    <t>SusTools final report</t>
  </si>
  <si>
    <t>Excludes NH3 emissions from fields because no data in ExternE</t>
  </si>
  <si>
    <t>http://www.cenerg.ensmp.fr/english/themes/impact/papers/WP4_N_Fertil%20FinalReport.pdf</t>
  </si>
  <si>
    <t>von Blottnitz and Rabl</t>
  </si>
  <si>
    <t>Damage Costs of Nitrogen Fertiliser and Their Internalization</t>
  </si>
  <si>
    <t>SusTool Work Package 4 Final Report</t>
  </si>
  <si>
    <t>Estimation of incidence and social cost of colon cancer due to nitrate in drinking water in the EU: a tentative cost-benefit assessment</t>
  </si>
  <si>
    <t>Hans JM van Grinsven1, Ari Rabl, Theo M de Kok</t>
  </si>
  <si>
    <t>Environmental Health 2010, 9:58</t>
  </si>
  <si>
    <t>von Blottnitz et al</t>
  </si>
  <si>
    <t>Damage Costs of Nitrogen Fertilizer in Europe and their Internalization</t>
  </si>
  <si>
    <t>Journal of Environmental Planning and Management, Vol. 49, No. 3, 413 – 433, May 2006</t>
  </si>
  <si>
    <t>Sutton et al 2011, van Grimsven et al 2010</t>
  </si>
  <si>
    <t>Geophysical factors: UV and radon exposure</t>
  </si>
  <si>
    <t>-</t>
  </si>
  <si>
    <t xml:space="preserve">Reduced emissions of nitrous oxide from fertiliser application will lead to reduced ozone layer damage, which will reduce exposure to damaging UV radiation. Nitrous oxide partially breaks down to nitric oxide (NO) which is currently the main source of damage to the ozone layer.   It has been estimated that doubling the concentration of nitrous oxide in the air would decrease the ozone layer by 10%, which would increase ultraviolet radiation by 20%, increasing the risk of skin cancer.   </t>
  </si>
  <si>
    <t xml:space="preserve">Reduced emissions of nitrous oxide from fertiliser that is not taken up by plants will lead to reduced ozone layer damage, which will reduce exposure to damaging UV radiation. Nitrous oxide partially breaks down to nitric oxide (NO) which is currently the main source of damage to the ozone layer.   It has been estimated that doubling the concentration of nitrous oxide in the air would decrease the ozone layer by 10%, which would increase ultraviolet radiation by 20%, increasing the risk of skin cancer.   </t>
  </si>
  <si>
    <t xml:space="preserve">Reduced emissions of nitrous oxide from slurry and manure will lead to reduced ozone layer damage, which will reduce exposure to damaging UV radiation. Nitrous oxide partially breaks down to nitric oxide (NO) which is currently the main source of damage to the ozone layer.   It has been estimated that doubling the concentration of nitrous oxide in the air would decrease the ozone layer by 10%, which would increase ultraviolet radiation by 20%, increasing the risk of skin cancer.   </t>
  </si>
  <si>
    <t>Nitrates that are not taken up by crops may percolate downwards and contaminate aquifers: 34% of groundwater wells in the European Union are contaminated with nitrates, and 15% exceed regulatory limits, making expensive water treatment necessary.  Very high nitrate concentrations can cause methaemoglobinaemia (blue baby syndrome) in infants, due to the conversion of nitrate to nitrite which decreases the oxygen carrying capacity of the blood. There is also concern that under certain conditions nitrates can react to form carcinogenic compounds. People exposed to nitrate levels above 22 mg/l for at least 10 years (compared to the EU standard of 50mg/l) have a higher risk of contracting colon cancer, especially if they have above-average levels of meat consumption.</t>
  </si>
  <si>
    <t>Water pollution - human health impact</t>
  </si>
  <si>
    <t>Poor - data on the impacts of nitrates are based on a small number of studies.</t>
  </si>
  <si>
    <t>Health costs due to nitrate leaching and pollution of drinking water for the UK are estimated as 0.2 euros/kg N leached from farmlands (van Grimsven et al 2010)</t>
  </si>
  <si>
    <t>Timing of fertiliser application. Matching the timing of application with the time the crop will make most use of the fertiliser reduces N2O emissions by ensuring there is a better match between supply and demand. This can be achieved by avoiding time delays between the application of N and its uptake by the plants, i.e. by not applying fertiliser when the crop is not growing, or when there is no crop.</t>
  </si>
  <si>
    <t>Improved timing will reduce the amount of free nitrates that are not taken up by crops, which may percolate downwards and contaminate aquifers. 34% of groundwater wells in the European Union are contaminated with nitrates, and 15% exceed regulatory limits, making expensive water treatment necessary.  Very high nitrate concentrations can cause methaemoglobinaemia (blue baby syndrome) in infants, due to the conversion of nitrate to nitrite which decreases the oxygen carrying capacity of the blood, though this is thought to be preventable if the EU standard of 50mg nitrate/l is acheived. There is also concern that under certain conditions nitrates can react to form carcinogenic compounds. People exposed to nitrate levels above 25 mg/l for at least 10 years (half the EU standard of 50mg/l) may double their risk of contracting colon cancer, especially if they have above-average levels of meat consumption.</t>
  </si>
  <si>
    <t>Potential estimated as 2.2 to 0.2 MtCO2e abatement per year by 2022 (SAC 2010)</t>
  </si>
  <si>
    <t>Avoiding excess fertiliser application will reduce the amount of free nitrates that are not taken up by crops, which may percolate downwards and contaminate aquifers. 34% of groundwater wells in the European Union are contaminated with nitrates, and 15% exceed regulatory limits, making expensive water treatment necessary.  Very high nitrate concentrations can cause methaemoglobinaemia (blue baby syndrome) in infants, due to the conversion of nitrate to nitrite which decreases the oxygen carrying capacity of the blood, though this is thought to be preventable if the EU standard of 50mg nitrate/l is acheived. There is also concern that under certain conditions nitrates can react to form carcinogenic compounds. People exposed to nitrate levels above 25 mg/l for at least 10 years (half the EU standard of 50mg/l) may double their risk of contracting colon cancer, especially if they have above-average levels of meat consumption.</t>
  </si>
  <si>
    <t>Improved timing will reduce the amount of free nitrogen that can be emitted to air as N2O, NH3 and NOx. Ammonia in the air reacts with other air pollutants to form particles such as ammonium sulphate and ammonium nitrate.   In the UK in 2007, ammonia emissions from agriculture were estimated to cause damage to health and ecosystems worth £525 million (Jacobs). NOx contributes to ozone formation and particle formation, and NO2 has a direct adverse impact.</t>
  </si>
  <si>
    <t>Jacobs</t>
  </si>
  <si>
    <t>Environmental Accounts for Agriculture</t>
  </si>
  <si>
    <t>Reduced N2O and NH3 emissions. Ammonia in the air dissolves in rainwater to form acid rain, and also reacts with other air pollutants to form particles such as ammonium sulphate and ammonium nitrate.   In Europe, ammonia emissions are estimated to cause damage to health and ecosystems worth €15-105 billion per year.   Nitrous oxide partially breaks down to nitric oxide (NO) which is currently the main source of damage to the ozone layer.   It has been estimated that doubling the concentration of nitrous oxide in the air would decrease the ozone layer by 10%, which would increase ultraviolet radiation by 20%, causing damage to ecosystems.   Both ammonia and nitrous oxide also contribute to eutrophication of ecosystems when they are re-deposited in water or on soils and plants.  Ammonia emissions are thought to adversely affect sensitive plants such as lichens across the whole of Europe, and also affect herbaceous plants in regions with high agricultural emissions such as northern Europe and northern Italy</t>
  </si>
  <si>
    <t>Three estimates cited by Sutton et al 2010 for the damage caused by eutrophication are 0.3 euros per kg N (Pretty et al 2003); 12-24 euro/kg N (Gren et al 2008) and 2.3-2.5 euro/kg N (NEEDS 2006)</t>
  </si>
  <si>
    <t>Being assessed elsewhere - Sutton et al values health damage from airborne NH3 in the UK at 21 euros/kg N and damage from NOx as 13 euros/kg N</t>
  </si>
  <si>
    <t>Avoided emissions of N2O and NH3 from fertilisers reduce acidification, eutrophication and particle pollution (see 'Avoided fertiliser' sheet) and avoided methane emissions from livestock and manure contribute to reduced ozone levels</t>
  </si>
  <si>
    <t>Water pollution - health</t>
  </si>
  <si>
    <t>Geophysical factors (UV, radon)</t>
  </si>
  <si>
    <t xml:space="preserve">Reduced emissions of N2O and NH3 from manure and slurry lead to less acidification and eutrophication. Benefits from displaced gas or oil as a result of AD energy production: reduced production activities leading to fewer oil spills, less air pollution from gas flaring (though could be overseas). </t>
  </si>
  <si>
    <t xml:space="preserve">Reduced emissions of N2O and NH3 from manure and slurry lead to less acidification and eutrophication. Benefits from displaced gas or oil as a result of AD energy production: reduced production activities leading to less habitat disruption, fewer oil spills etc. Use of digestate as a fertiliser reduces need for phosphate mining to produce inorganic fertilisers. </t>
  </si>
  <si>
    <t xml:space="preserve">Benefit from digestate displacing synthetic fertiliser - reduces demand for phosphorous, which is a finite and decreasing resource. AD Digestate is a more effective fertiliser then raw slurry due a higher bioavailability of nutrients. </t>
  </si>
  <si>
    <t>Improved N efficiency will reduce the amount of free nitrogen that can be emitted to air as N2O, NH3 and NOx. Ammonia in the air reacts with other air pollutants to form particles such as ammonium sulphate and ammonium nitrate.   In the UK in 2007, ammonia emissions from agriculture were estimated to cause damage to health and ecosystems worth £525 million (Jacobs). NOx contributes to ozone formation and particle formation, and NO2 has a direct adverse impact.</t>
  </si>
  <si>
    <t>Avoiding excess fertiliser. Reducing N application in areas where it is applied in excess reduces N in the system and therefore reduces N2O emissions. There are various schemes and advisory activities to help farmers apply N at optimum recommended rates, for example: Defra's RB209 guidance. Unlike simply reducing N fertiliser application rates, avoiding N excess should not lead to reductions in yield. Further GHG emission savings arise from avoided emissions from fertiliser production.</t>
  </si>
  <si>
    <t>Avoiding excess fertiliser application will reduce the amount of free nitrogen that can be emitted to air as N2O, NH3 and NOx. Ammonia in the air reacts with other air pollutants to form particles such as ammonium sulphate and ammonium nitrate.   In the UK in 2007, ammonia emissions from agriculture were estimated to cause damage to health and ecosystems worth £525 million (Jacobs). NOx contributes to ozone formation and particle formation, and NO2 has a direct adverse impact. There will also be a benefit from avoided NOx and PM emissions from fertiliser manufacture.</t>
  </si>
  <si>
    <t>Reduced N2O and NH3 emissions (see 'fertiliser timing').  There will also be a benefit from avoided NOx and PM emissions from fertiliser manufacture.</t>
  </si>
  <si>
    <t>Avoided NH3 and NOx emissions reduce acid rain and therefore reduce damage to buildings</t>
  </si>
  <si>
    <t xml:space="preserve"> Sutton et al 2011</t>
  </si>
  <si>
    <t>Friel et al</t>
  </si>
  <si>
    <t>FT, AF, LB, AD, Plants, Covers</t>
  </si>
  <si>
    <t>Public health benefits of strategies to reduce greenhouse-gas emissions: food and agriculture</t>
  </si>
  <si>
    <t>Lancet Nov 25 2009</t>
  </si>
  <si>
    <t>Rohrmann et al</t>
  </si>
  <si>
    <t>http://www.biomedcentral.com/1741-7015/11/63/abstract</t>
  </si>
  <si>
    <t>Meat consumption and mortality - results from the European Prospective Investigation into Cancer and Nutrition</t>
  </si>
  <si>
    <r>
      <t xml:space="preserve">BMC Medicine 2013, </t>
    </r>
    <r>
      <rPr>
        <b/>
        <sz val="10"/>
        <rFont val="Inherit"/>
      </rPr>
      <t>11</t>
    </r>
    <r>
      <rPr>
        <sz val="10"/>
        <rFont val="Inherit"/>
      </rPr>
      <t xml:space="preserve">:63 </t>
    </r>
  </si>
  <si>
    <t>Friel et al 2009, Rohrmann et al 2013</t>
  </si>
  <si>
    <t>Robust</t>
  </si>
  <si>
    <t>Probably no effect, although increased health from dietary change could prompt 'spillover' effects towards a healthier lifestyle, e.g. increased exercise.</t>
  </si>
  <si>
    <t>Large amounts of fertiliser are used to treat pasture land or to produce feed crops for livestock. Fertiliser run-off from improved grassland and feed crops can pollute surface and groundwater. Reduced meat consumption would therefore be expected to reduce nitrate pollution of drinking water (see 'fertiliser timing')</t>
  </si>
  <si>
    <t>Probably no effect, although it is possible that cases of food poisoning associated with consumption of animal produce could be reduced</t>
  </si>
  <si>
    <t>Reduced nitrous oxide emissions from fertilisers leads to reduced ozone layer damage (see 'fertiliser timing')</t>
  </si>
  <si>
    <t>Shift away from livestock production could lead to a change in farming landscapes which could be either positive or negative. Overseas impacts could be highly beneficial, through reducing deforestation in the Amazon region to produce animal feed crops for export to the UK</t>
  </si>
  <si>
    <t>Livestock's long shadow</t>
  </si>
  <si>
    <t>Livestock farming requires far more land (both for pasture and feed crop production) than arable crop production, per calorie of food produced. Cutting meat production would therefore free up significant amounts of land.</t>
  </si>
  <si>
    <t>FAO 2006</t>
  </si>
  <si>
    <t>Livestock production generally requires more water than arable crop production (per calorie of food, and including feed crop production) though this is dependent on the specific farming system and crop type</t>
  </si>
  <si>
    <t>Major reduction in water pollution from manure, slurry and inorganic fertiliser run-off</t>
  </si>
  <si>
    <t>Major improvement due to freeing up of land area required for farming, which leaves more habitat for wildlife, and especially through reduced deforestation for feed crop production overseas e.g. Amazon region</t>
  </si>
  <si>
    <t>Benefits can be maximised through ensuring that the arable crops grown to replace meat products are produced sustainably.</t>
  </si>
  <si>
    <t>Benefits can be maximised through ensuring that the arable crops grown to replace meat products are produced sustainably, without excessive use of irrigation.</t>
  </si>
  <si>
    <t>Benefits can be maximised through ensuring that the arable crops grown to replace meat products are produced sustainably, without excessive use of fertilisers, pesticides and herbicides.</t>
  </si>
  <si>
    <t xml:space="preserve">Overgrazing can lead to soil erosion, which can be eased by reduction of livestock density. </t>
  </si>
  <si>
    <t>Not clear to what extent overgrazing is currently a problem in the UK</t>
  </si>
  <si>
    <t>Benefit from reducing demand for synthetic fertiliser - phosphorous is a diminishing resource</t>
  </si>
  <si>
    <t>Benefits can be maximised through ensuring that the arable crops grown to replace meat products are produced sustainably, without excessive fertiliser use.</t>
  </si>
  <si>
    <t>Benefits can be maximised through ensuring that the arable crops grown to replace meat products are produced sustainably, without causing further soil erosion problems.</t>
  </si>
  <si>
    <t>64,000 to 340,000 DALYs saved, worth £3 billion to £15 billion</t>
  </si>
  <si>
    <t>Animal products are a major source of saturated fat in the diet. Coupled with the trend towards sedentary lifestyles, over-consumption of animal produce can contribute towards obesity, heart disease and some cancers. High levels of processed meat consumption have recently been linked to increased mortality, especially due to cardiovascular disease and cancer (Rohrmann et al). The large dietary changes proposed in the CCC scenarios would have a major positive impact on human health. According to Friel et al 2009, for the UK population, a 30% decrease in intake of saturated fats from animal sources could reduce the total burden from ischaemic heart disease by 15% in disability-adjusted life-years (DALYs), by 16% in years of life lost, and by 17% in number of premature deaths using one model, or by 5% using a model based on serum cholesterol concentrations. The estimates presented above are derived using these two models as upper and lower bounds, and scaling for the increase in UK population by 2030. In addition, the upper estimate assumes that the DALYs saved can be scaled linearly by a factor of 50/30 to account for a 50% cut in meat consumption under optional diet scenario 1. Note that the results of Friel et al do not include deaths from cancer or obesity. However, the CCC Optional diet scenarios do not include a reduction in dairy produce, only in meat.</t>
  </si>
  <si>
    <t>Medium. Sources of uncertainty are noted above and are indicated in the wide range of cost estimates. In addition the value of a DALY is subjective and open to debate.</t>
  </si>
  <si>
    <t>Value of a DALY</t>
  </si>
  <si>
    <t>DALYs saved - 30% decrease in saturated fats</t>
  </si>
  <si>
    <t>per million population</t>
  </si>
  <si>
    <t>DALYs saved - impact of 30% decrease in saturated fats on serum cholesterol concentration</t>
  </si>
  <si>
    <t>Look just at scenario 1</t>
  </si>
  <si>
    <t xml:space="preserve">Scenario 1: A 50% reduction in livestock product supply balanced by increases in plant commodities  </t>
  </si>
  <si>
    <t>Scenario 2: A shift from red (e.g. beef and sheepmeat) to white (pigs and poultry meat), with no overall reduction in livestock consumption</t>
  </si>
  <si>
    <t>Scenario 3: A 50% reduction in white meat supply balanced by increases in plant commodities</t>
  </si>
  <si>
    <t>Externalities of Climate Change Controls</t>
    <phoneticPr fontId="13" type="noConversion"/>
  </si>
  <si>
    <t>Version:</t>
    <phoneticPr fontId="13" type="noConversion"/>
  </si>
  <si>
    <t>Authors:</t>
  </si>
  <si>
    <t>Date:</t>
    <phoneticPr fontId="13" type="noConversion"/>
  </si>
  <si>
    <t>Introduction</t>
    <phoneticPr fontId="13" type="noConversion"/>
  </si>
  <si>
    <t>Structure of this workbook</t>
    <phoneticPr fontId="13" type="noConversion"/>
  </si>
  <si>
    <t>Scenario impacts</t>
  </si>
  <si>
    <t>Detailed sheets for each measure (green tabs)</t>
  </si>
  <si>
    <t>Impact categories</t>
  </si>
  <si>
    <t>Definition of what is included for each impact category</t>
  </si>
  <si>
    <t>Full details of references used on detailed sheets for each measure</t>
  </si>
  <si>
    <t>Calculations</t>
  </si>
  <si>
    <t>This workbook has been developed as part of a project to quantify the external costs of measures to reduce greenhouse gas emissions in the UK.  Analysis focuses specifically on the Medium Scenario of the UK's Climate Change Committee, going to 2030.  Results within this workbook are specific to the externalities associated with the agriculture and forestry sector under this scenario compared to the CCC's Baseline Scenario.</t>
  </si>
  <si>
    <t>Produced by Ricardo-AEA for the CCC</t>
  </si>
  <si>
    <t>Agriculture and Forestry Sector</t>
  </si>
  <si>
    <t>The workbook is composed of two overview sheets, which have red tabs, plus a set of detailed sheets (one for each measure) which have green tabs.</t>
  </si>
  <si>
    <t xml:space="preserve">A qualitative assessment of the impacts associated with each measure, and whether they are likely to be positive or negative. The impacts are rated as significant (++ or --) or less significant (+ or -).  </t>
  </si>
  <si>
    <t xml:space="preserve">This shows the change in externalities for the CCC medium abatement scenario relative to the Baseline scenario.  </t>
  </si>
  <si>
    <t>Detailed input data on which the assessment has been made, with references, justification and assessment of confidence. There is one sheet for each measure. These sheets also provide suggestions for how co-benefits could be improved or adverse impacts reduced.</t>
  </si>
  <si>
    <t>Definitions of impacts</t>
  </si>
  <si>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9" type="noConversion"/>
  </si>
  <si>
    <t>Note 2: The same list is used for 'use' phase impacts and 'life cycle' impacts, again for consistency.</t>
    <phoneticPr fontId="9" type="noConversion"/>
  </si>
  <si>
    <t>Impacts</t>
    <phoneticPr fontId="9" type="noConversion"/>
  </si>
  <si>
    <t>Human health</t>
    <phoneticPr fontId="9"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</si>
  <si>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9"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</si>
  <si>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9" type="noConversion"/>
  </si>
  <si>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</si>
  <si>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 xml:space="preserve">Occupational health covers the effects of workplace accidents to the extent that they are not covered by major accidents, illness from exposure to hazardous materials, musculo-skeletal damage (e.g. bad backs) and stress.
</t>
    <phoneticPr fontId="9" type="noConversion"/>
  </si>
  <si>
    <t>Chemical exposure (water pollution)</t>
    <phoneticPr fontId="9"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</si>
  <si>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9" type="noConversion"/>
  </si>
  <si>
    <t>Air quality (non-UK)</t>
    <phoneticPr fontId="9"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</si>
  <si>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9" type="noConversion"/>
  </si>
  <si>
    <t>Hazardous waste generation</t>
    <phoneticPr fontId="9"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</si>
  <si>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9"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</si>
  <si>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9" type="noConversion"/>
  </si>
  <si>
    <t>Geophysical factors</t>
    <phoneticPr fontId="9"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</si>
  <si>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9" type="noConversion"/>
  </si>
  <si>
    <t>Environment</t>
    <phoneticPr fontId="9"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</si>
  <si>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9"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</si>
  <si>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9" type="noConversion"/>
  </si>
  <si>
    <t>Greenhouse gases</t>
    <phoneticPr fontId="9"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</si>
  <si>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9" type="noConversion"/>
  </si>
  <si>
    <t>Regional air pollutants (NH3, NOX, SO2, VOCs)</t>
    <phoneticPr fontId="9"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</si>
  <si>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9"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</si>
  <si>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9"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</si>
  <si>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9" type="noConversion"/>
  </si>
  <si>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9"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</si>
  <si>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9" type="noConversion"/>
  </si>
  <si>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</si>
  <si>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</si>
  <si>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9" type="noConversion"/>
  </si>
  <si>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</si>
  <si>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phoneticPr fontId="9" type="noConversion"/>
  </si>
  <si>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</si>
  <si>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r>
      <t>Reynolds, Douglas (1999) ‘The Mineral Economy: how prices and costs can falsely signal decreasing scarcity’.</t>
    </r>
    <r>
      <rPr>
        <i/>
        <sz val="10"/>
        <rFont val="Arial"/>
        <family val="2"/>
      </rPr>
      <t xml:space="preserve"> Ecological Economics </t>
    </r>
    <r>
      <rPr>
        <sz val="10"/>
        <rFont val="Arial"/>
        <family val="2"/>
      </rPr>
      <t>31:155-166. Online at http://www.oilcrisis.com/reynolds/MineralEconomy.htm</t>
    </r>
  </si>
  <si>
    <t xml:space="preserve">Background calculations of external costs </t>
  </si>
  <si>
    <t>Qualitative scoring of impacts</t>
    <phoneticPr fontId="13" type="noConversion"/>
  </si>
  <si>
    <t>+ +</t>
  </si>
  <si>
    <t>- -</t>
  </si>
  <si>
    <t xml:space="preserve"> </t>
  </si>
  <si>
    <t>Significant benefit</t>
  </si>
  <si>
    <t>Benefit</t>
  </si>
  <si>
    <t>Benefit or cost</t>
  </si>
  <si>
    <t>Cost</t>
  </si>
  <si>
    <t>Significant cost</t>
  </si>
  <si>
    <t>Economic</t>
    <phoneticPr fontId="13" type="noConversion"/>
  </si>
  <si>
    <t>Fuel poverty</t>
  </si>
  <si>
    <t>Being assessed elsewhere: outside project scope</t>
  </si>
  <si>
    <t>Energy security</t>
  </si>
  <si>
    <t>Employment</t>
    <phoneticPr fontId="13" type="noConversion"/>
  </si>
  <si>
    <t>Air quality outside UK</t>
  </si>
  <si>
    <t>Hazardous waste</t>
  </si>
  <si>
    <t>Impacts of the CCC medium mitigation scenario</t>
  </si>
  <si>
    <t>According to Friel et al 2009, for the UK population, a 30% decrease in intake of saturated fats from animal sources could reduce the total burden from ischaemic heart disease by 15% in disability-adjusted life-years (DALYs), by 16% in years of life lost, and by 17% in number of premature deaths. "From the model of disease burden associated with change in serum cholesterol concentration, reductions in ischaemic heart disease in the UK seemed to be lower than with the model of intake of saturated fats (5% in years of life lost, 4% in number of premature deaths). We did not model the possible implications for other health outcomes, such as obesity and diet-related cancers."</t>
  </si>
  <si>
    <t>UK population, thousands, ONS figures</t>
  </si>
  <si>
    <t xml:space="preserve">Source: </t>
  </si>
  <si>
    <t>http://www.ons.gov.uk/ons/rel/npp/national-population-projections/2010-based-projections/index.html</t>
  </si>
  <si>
    <t>DALYs saved - 50% decrease in saturated fats</t>
  </si>
  <si>
    <t>DALYs saved - impact of 50% decrease in saturated fats on serum cholesterol concentration</t>
  </si>
  <si>
    <t>Major assumption: scale figures for DALYs saved per million population by a factor of 50/30 to simulate a 50% decrease in consumption of meat and dairy. This may over-estimate the impacts as the benefits are not necessarily linear.</t>
  </si>
  <si>
    <t>Two estimates: one base on decrease in saturated fats; one based on resulting change in cholesterol (which gives lower benefits). Take the mid-point.</t>
  </si>
  <si>
    <t>£ (2012 prices)</t>
  </si>
  <si>
    <t>Value of DALYs saved, £M 2012</t>
  </si>
  <si>
    <t>Mid estimate of two models - DALYs saved</t>
  </si>
  <si>
    <t>Mid estimate of two models - value of DALYs saved, £2012</t>
  </si>
  <si>
    <t>Original data: 30% decrease in saturated fats</t>
  </si>
  <si>
    <t>Data extrapolated linearly for a 50% decrease in saturated fats</t>
  </si>
  <si>
    <t>Scale for a 50% cut in saturated fats</t>
  </si>
  <si>
    <t>NPV calculation</t>
  </si>
  <si>
    <t>Discount rate</t>
  </si>
  <si>
    <t>NPV, £2012 million</t>
  </si>
  <si>
    <t>Accident rate in farming and forestry sector tends to be higher than average, but overall impact depends on what alternative employment would have been.</t>
  </si>
  <si>
    <t>Ensure safe working conditions for forestry workers</t>
  </si>
  <si>
    <t>Trees help to absorb pollution, so improving air quality locally but having a lesser effect outside the UK</t>
  </si>
  <si>
    <t xml:space="preserve">Costs or benefits (£million NPV in 2012 prices for the period 2008-2030 with a discount rate of 3.5%) for the CCC medium mitigation scenario vs baseline  </t>
  </si>
  <si>
    <t xml:space="preserve">Estimate of absolute magnitude per functional unit </t>
  </si>
  <si>
    <t xml:space="preserve">The principal effects of climate mitigation actions on diet are through switching away from red meats in particular to a more vegetarian diet, leading to a reduction in fat consumption and hence obesity and other related disorders.  
</t>
  </si>
  <si>
    <t xml:space="preserve">The area where lifestyle impacts seem likely to be most prominent concerns active transport, with people switching from car use to cycling or walking, with associated benefits in terms of fitness.
</t>
  </si>
  <si>
    <t xml:space="preserve">Road accidents impose costs such as pain and grief, lost economic output, medical and healthcare costs (casualty related costs) and material damage, police, insurance and property damage (accident related costs).
</t>
  </si>
  <si>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</si>
  <si>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</si>
  <si>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</si>
  <si>
    <r>
      <t>Note</t>
    </r>
    <r>
      <rPr>
        <sz val="12"/>
        <rFont val="Arial"/>
        <family val="2"/>
      </rPr>
      <t>: no scenario total provided because the only quantified impact is related to change in diet which is not part of the core mitigation scenario.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</si>
</sst>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5" formatCode="&quot;£&quot;#,##0;\-&quot;£&quot;#,##0"/>
    <numFmt numFmtId="6" formatCode="&quot;£&quot;#,##0;[Red]\-&quot;£&quot;#,##0"/>
    <numFmt numFmtId="44" formatCode="_-&quot;£&quot;* #,##0.00_-;\-&quot;£&quot;* #,##0.00_-;_-&quot;£&quot;* &quot;-&quot;??_-;_-@_-"/>
    <numFmt numFmtId="43" formatCode="_-* #,##0.00_-;\-* #,##0.00_-;_-* &quot;-&quot;??_-;_-@_-"/>
    <numFmt numFmtId="164" formatCode="0.0%"/>
    <numFmt numFmtId="165" formatCode="0.0\ %;\ \(0.0\ %\)"/>
    <numFmt numFmtId="166" formatCode="_(* #,##0_);_(* \(#,##0\)"/>
    <numFmt numFmtId="167" formatCode="d\-mmm\-yyyy"/>
    <numFmt numFmtId="168" formatCode="0.0\ %\ "/>
    <numFmt numFmtId="169" formatCode="#,##0.00;\(#,##0.00\)"/>
    <numFmt numFmtId="170" formatCode="_(* #,##0.00_);_(* \(#,##0.00\);_(* &quot;-&quot;??_);_(@_)"/>
    <numFmt numFmtId="171" formatCode="[&gt;0.5]#,##0;[&lt;-0.5]\-#,##0;\-"/>
    <numFmt numFmtId="172" formatCode="_-* #,##0.00_-;\(#,##0.00\);_-* &quot;-&quot;??_-;_-@_-"/>
    <numFmt numFmtId="173" formatCode="0.00\ %\ "/>
    <numFmt numFmtId="174" formatCode="#,##0_);[Red]\(#,##0\);\-_)"/>
    <numFmt numFmtId="175" formatCode="#,##0;\(#,##0\);0"/>
    <numFmt numFmtId="176" formatCode="#,##0.0;\-#,##0.0;&quot;-&quot;"/>
    <numFmt numFmtId="177" formatCode="#,##0_);[Red]\(#,##0\);\-"/>
    <numFmt numFmtId="178" formatCode="#,##0.0_ ;\-#,##0.0\ "/>
    <numFmt numFmtId="179" formatCode="#,##0.0_);\-#,##0.0_);\-_)"/>
    <numFmt numFmtId="180" formatCode="0_)"/>
    <numFmt numFmtId="181" formatCode="#,##0_);\-#,##0_)"/>
  </numFmts>
  <fonts count="83">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20"/>
      <name val="Arial"/>
      <family val="2"/>
    </font>
    <font>
      <u/>
      <sz val="10"/>
      <color indexed="12"/>
      <name val="Arial"/>
      <family val="2"/>
    </font>
    <font>
      <sz val="14"/>
      <name val="Arial"/>
      <family val="2"/>
    </font>
    <font>
      <b/>
      <sz val="14"/>
      <name val="Arial"/>
      <family val="2"/>
    </font>
    <font>
      <b/>
      <sz val="20"/>
      <name val="Arial"/>
      <family val="2"/>
    </font>
    <font>
      <sz val="12"/>
      <name val="Arial"/>
      <family val="2"/>
    </font>
    <font>
      <i/>
      <sz val="12"/>
      <name val="Arial"/>
      <family val="2"/>
    </font>
    <font>
      <b/>
      <sz val="12"/>
      <name val="Arial"/>
      <family val="2"/>
    </font>
    <font>
      <b/>
      <u/>
      <sz val="12"/>
      <color indexed="12"/>
      <name val="Arial"/>
      <family val="2"/>
    </font>
    <font>
      <b/>
      <sz val="24"/>
      <name val="Arial"/>
      <family val="2"/>
    </font>
    <font>
      <b/>
      <i/>
      <sz val="12"/>
      <name val="Arial"/>
      <family val="2"/>
    </font>
    <font>
      <vertAlign val="subscript"/>
      <sz val="14"/>
      <name val="Arial"/>
      <family val="2"/>
    </font>
    <font>
      <b/>
      <sz val="20"/>
      <name val="Arial"/>
      <family val="2"/>
    </font>
    <font>
      <sz val="16"/>
      <name val="Arial"/>
      <family val="2"/>
    </font>
    <font>
      <sz val="16"/>
      <color indexed="10"/>
      <name val="Arial"/>
      <family val="2"/>
    </font>
    <font>
      <u/>
      <sz val="16"/>
      <color indexed="12"/>
      <name val="Arial"/>
      <family val="2"/>
    </font>
    <font>
      <b/>
      <sz val="10"/>
      <name val="Arial"/>
      <family val="2"/>
    </font>
    <font>
      <sz val="12"/>
      <color theme="1"/>
      <name val="Arial"/>
      <family val="2"/>
    </font>
    <font>
      <sz val="10"/>
      <name val="Arial"/>
      <family val="2"/>
    </font>
    <font>
      <sz val="12"/>
      <color rgb="FFFF0000"/>
      <name val="Arial"/>
      <family val="2"/>
    </font>
    <font>
      <sz val="10"/>
      <color theme="1"/>
      <name val="Arial"/>
      <family val="2"/>
    </font>
    <font>
      <b/>
      <sz val="20"/>
      <color theme="1"/>
      <name val="Arial"/>
      <family val="2"/>
    </font>
    <font>
      <b/>
      <sz val="16"/>
      <name val="Arial"/>
      <family val="2"/>
    </font>
    <font>
      <sz val="12"/>
      <color indexed="10"/>
      <name val="Arial"/>
      <family val="2"/>
    </font>
    <font>
      <sz val="12"/>
      <color indexed="12"/>
      <name val="Arial"/>
      <family val="2"/>
    </font>
    <font>
      <sz val="10"/>
      <color indexed="8"/>
      <name val="Arial"/>
      <family val="2"/>
    </font>
    <font>
      <sz val="10"/>
      <name val="Inherit"/>
    </font>
    <font>
      <b/>
      <sz val="10"/>
      <name val="Inherit"/>
    </font>
    <font>
      <sz val="12"/>
      <name val="Calibri"/>
      <family val="2"/>
      <scheme val="minor"/>
    </font>
    <font>
      <b/>
      <sz val="24"/>
      <name val="Calibri"/>
      <family val="2"/>
      <scheme val="minor"/>
    </font>
    <font>
      <sz val="10"/>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9"/>
      <name val="Arial"/>
      <family val="2"/>
    </font>
    <font>
      <sz val="9"/>
      <name val="Times New Roman"/>
      <family val="1"/>
    </font>
    <font>
      <sz val="10"/>
      <color indexed="12"/>
      <name val="Arial"/>
      <family val="2"/>
    </font>
    <font>
      <sz val="10"/>
      <name val="MS Sans Serif"/>
      <family val="2"/>
    </font>
    <font>
      <sz val="9"/>
      <color indexed="12"/>
      <name val="Arial"/>
      <family val="2"/>
    </font>
    <font>
      <sz val="11"/>
      <color indexed="20"/>
      <name val="Gill Sans MT"/>
      <family val="2"/>
    </font>
    <font>
      <b/>
      <sz val="9"/>
      <color indexed="18"/>
      <name val="Arial"/>
      <family val="2"/>
    </font>
    <font>
      <sz val="13"/>
      <name val="Tms Rmn"/>
    </font>
    <font>
      <sz val="11"/>
      <color theme="1"/>
      <name val="Calibri"/>
      <family val="2"/>
    </font>
    <font>
      <sz val="11"/>
      <color indexed="8"/>
      <name val="Calibri"/>
      <family val="2"/>
    </font>
    <font>
      <sz val="10"/>
      <name val="Times New Roman"/>
      <family val="1"/>
    </font>
    <font>
      <sz val="9"/>
      <color indexed="8"/>
      <name val="Times New Roman"/>
      <family val="1"/>
    </font>
    <font>
      <sz val="10"/>
      <name val="Gill Sans MT"/>
      <family val="2"/>
    </font>
    <font>
      <b/>
      <sz val="11"/>
      <name val="Arial"/>
      <family val="2"/>
    </font>
    <font>
      <b/>
      <sz val="12"/>
      <name val="Times New Roman"/>
      <family val="1"/>
    </font>
    <font>
      <sz val="10"/>
      <color indexed="12"/>
      <name val="Times New Roman"/>
      <family val="1"/>
    </font>
    <font>
      <sz val="10"/>
      <color indexed="62"/>
      <name val="Arial"/>
      <family val="2"/>
    </font>
    <font>
      <sz val="10"/>
      <color indexed="18"/>
      <name val="Arial"/>
      <family val="2"/>
    </font>
    <font>
      <sz val="12"/>
      <color indexed="8"/>
      <name val="Arial"/>
      <family val="2"/>
    </font>
    <font>
      <b/>
      <sz val="9"/>
      <name val="Times New Roman"/>
      <family val="1"/>
    </font>
    <font>
      <sz val="10"/>
      <color indexed="54"/>
      <name val="Arial"/>
      <family val="2"/>
    </font>
    <font>
      <sz val="9"/>
      <color indexed="8"/>
      <name val="Arial"/>
      <family val="2"/>
    </font>
    <font>
      <i/>
      <sz val="12"/>
      <name val="Times New Roman"/>
      <family val="1"/>
    </font>
    <font>
      <b/>
      <sz val="20"/>
      <name val="Calibri"/>
      <family val="2"/>
    </font>
    <font>
      <u/>
      <sz val="11"/>
      <color indexed="12"/>
      <name val="Calibri"/>
      <family val="2"/>
    </font>
    <font>
      <b/>
      <sz val="11"/>
      <name val="Calibri"/>
      <family val="2"/>
    </font>
    <font>
      <b/>
      <i/>
      <sz val="11"/>
      <name val="Calibri"/>
      <family val="2"/>
    </font>
    <font>
      <sz val="11"/>
      <name val="Calibri"/>
      <family val="2"/>
    </font>
    <font>
      <sz val="11"/>
      <color indexed="10"/>
      <name val="Calibri"/>
      <family val="2"/>
    </font>
    <font>
      <sz val="10"/>
      <color indexed="10"/>
      <name val="Arial"/>
      <family val="2"/>
    </font>
    <font>
      <i/>
      <sz val="10"/>
      <name val="Arial"/>
      <family val="2"/>
    </font>
    <font>
      <b/>
      <u/>
      <sz val="12"/>
      <color indexed="12"/>
      <name val="Calibri"/>
      <family val="2"/>
      <scheme val="minor"/>
    </font>
    <font>
      <sz val="20"/>
      <name val="Calibri"/>
      <family val="2"/>
      <scheme val="minor"/>
    </font>
    <font>
      <sz val="26"/>
      <name val="Calibri"/>
      <family val="2"/>
      <scheme val="minor"/>
    </font>
    <font>
      <b/>
      <sz val="12"/>
      <name val="Calibri"/>
      <family val="2"/>
      <scheme val="minor"/>
    </font>
    <font>
      <sz val="18"/>
      <color indexed="9"/>
      <name val="Arial"/>
      <family val="2"/>
    </font>
    <font>
      <sz val="14"/>
      <color theme="0"/>
      <name val="Arial"/>
      <family val="2"/>
    </font>
    <font>
      <sz val="10"/>
      <name val="Courier"/>
      <family val="3"/>
    </font>
    <font>
      <sz val="11"/>
      <name val="Arial"/>
      <family val="2"/>
    </font>
    <font>
      <b/>
      <sz val="10"/>
      <color rgb="FFFF0000"/>
      <name val="Arial"/>
      <family val="2"/>
    </font>
    <font>
      <sz val="16"/>
      <name val="Calibri"/>
      <family val="2"/>
      <scheme val="minor"/>
    </font>
    <font>
      <sz val="18"/>
      <name val="Arial"/>
      <family val="2"/>
    </font>
  </fonts>
  <fills count="25">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rgb="FFFFCCCC"/>
        <bgColor indexed="64"/>
      </patternFill>
    </fill>
    <fill>
      <patternFill patternType="solid">
        <fgColor rgb="FFCCFFCC"/>
        <bgColor indexed="64"/>
      </patternFill>
    </fill>
    <fill>
      <patternFill patternType="solid">
        <fgColor rgb="FFFFFF00"/>
        <bgColor indexed="64"/>
      </patternFill>
    </fill>
    <fill>
      <patternFill patternType="solid">
        <fgColor indexed="22"/>
        <bgColor indexed="31"/>
      </patternFill>
    </fill>
    <fill>
      <patternFill patternType="solid">
        <fgColor indexed="43"/>
        <bgColor indexed="26"/>
      </patternFill>
    </fill>
    <fill>
      <patternFill patternType="solid">
        <fgColor theme="0" tint="-0.249977111117893"/>
        <bgColor indexed="64"/>
      </patternFill>
    </fill>
    <fill>
      <patternFill patternType="solid">
        <fgColor indexed="9"/>
        <bgColor indexed="64"/>
      </patternFill>
    </fill>
    <fill>
      <patternFill patternType="solid">
        <fgColor indexed="27"/>
        <bgColor indexed="64"/>
      </patternFill>
    </fill>
    <fill>
      <patternFill patternType="solid">
        <fgColor indexed="45"/>
      </patternFill>
    </fill>
    <fill>
      <patternFill patternType="solid">
        <fgColor indexed="26"/>
        <bgColor indexed="64"/>
      </patternFill>
    </fill>
    <fill>
      <patternFill patternType="solid">
        <fgColor indexed="43"/>
      </patternFill>
    </fill>
    <fill>
      <patternFill patternType="solid">
        <fgColor indexed="55"/>
        <bgColor indexed="64"/>
      </patternFill>
    </fill>
    <fill>
      <patternFill patternType="solid">
        <fgColor rgb="FF99FF99"/>
        <bgColor indexed="64"/>
      </patternFill>
    </fill>
    <fill>
      <patternFill patternType="solid">
        <fgColor rgb="FFFF9999"/>
        <bgColor indexed="64"/>
      </patternFill>
    </fill>
    <fill>
      <patternFill patternType="solid">
        <fgColor indexed="8"/>
        <bgColor indexed="64"/>
      </patternFill>
    </fill>
    <fill>
      <patternFill patternType="solid">
        <fgColor theme="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3"/>
        <bgColor indexed="64"/>
      </patternFill>
    </fill>
  </fills>
  <borders count="4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style="thin">
        <color indexed="8"/>
      </top>
      <bottom/>
      <diagonal/>
    </border>
    <border>
      <left/>
      <right style="medium">
        <color indexed="8"/>
      </right>
      <top style="thin">
        <color indexed="8"/>
      </top>
      <bottom/>
      <diagonal/>
    </border>
    <border>
      <left style="medium">
        <color indexed="8"/>
      </left>
      <right/>
      <top/>
      <bottom/>
      <diagonal/>
    </border>
    <border>
      <left/>
      <right style="medium">
        <color indexed="8"/>
      </right>
      <top/>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top/>
      <bottom style="medium">
        <color indexed="8"/>
      </bottom>
      <diagonal/>
    </border>
    <border>
      <left/>
      <right style="medium">
        <color indexed="8"/>
      </right>
      <top/>
      <bottom style="medium">
        <color indexed="8"/>
      </bottom>
      <diagonal/>
    </border>
    <border>
      <left/>
      <right/>
      <top/>
      <bottom style="medium">
        <color indexed="8"/>
      </bottom>
      <diagonal/>
    </border>
    <border>
      <left/>
      <right/>
      <top style="thin">
        <color indexed="8"/>
      </top>
      <bottom/>
      <diagonal/>
    </border>
    <border>
      <left/>
      <right style="medium">
        <color indexed="8"/>
      </right>
      <top/>
      <bottom style="thin">
        <color indexed="64"/>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medium">
        <color indexed="64"/>
      </bottom>
      <diagonal/>
    </border>
  </borders>
  <cellStyleXfs count="1604">
    <xf numFmtId="0" fontId="0" fillId="0" borderId="0"/>
    <xf numFmtId="0" fontId="7" fillId="0" borderId="0" applyNumberFormat="0" applyFill="0" applyBorder="0" applyAlignment="0" applyProtection="0">
      <alignment vertical="top"/>
      <protection locked="0"/>
    </xf>
    <xf numFmtId="9" fontId="3" fillId="0" borderId="0" applyFont="0" applyFill="0" applyBorder="0" applyAlignment="0" applyProtection="0"/>
    <xf numFmtId="0" fontId="23" fillId="0" borderId="0"/>
    <xf numFmtId="9" fontId="24" fillId="0" borderId="0" applyFont="0" applyFill="0" applyBorder="0" applyAlignment="0" applyProtection="0"/>
    <xf numFmtId="0" fontId="24"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2" fillId="0" borderId="0"/>
    <xf numFmtId="0" fontId="7" fillId="0" borderId="0"/>
    <xf numFmtId="9" fontId="3" fillId="0" borderId="0"/>
    <xf numFmtId="0" fontId="3" fillId="0" borderId="0"/>
    <xf numFmtId="43" fontId="23" fillId="0" borderId="0" applyFont="0" applyFill="0" applyBorder="0" applyAlignment="0" applyProtection="0"/>
    <xf numFmtId="165" fontId="41" fillId="0" borderId="40"/>
    <xf numFmtId="0" fontId="3" fillId="0" borderId="0"/>
    <xf numFmtId="0" fontId="3" fillId="0" borderId="0"/>
    <xf numFmtId="0" fontId="3" fillId="0" borderId="0"/>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2"/>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4" fontId="42" fillId="13" borderId="12">
      <alignment horizontal="right" vertical="center"/>
    </xf>
    <xf numFmtId="4" fontId="42" fillId="5" borderId="0" applyBorder="0">
      <alignment horizontal="right" vertical="center"/>
    </xf>
    <xf numFmtId="4" fontId="42" fillId="5" borderId="0" applyBorder="0">
      <alignment horizontal="right" vertical="center"/>
    </xf>
    <xf numFmtId="0" fontId="43" fillId="4" borderId="40"/>
    <xf numFmtId="164" fontId="44" fillId="0" borderId="0" applyFont="0" applyFill="0" applyBorder="0" applyAlignment="0" applyProtection="0"/>
    <xf numFmtId="166" fontId="45" fillId="4" borderId="40" applyBorder="0"/>
    <xf numFmtId="167" fontId="43" fillId="4" borderId="40">
      <alignment horizontal="center"/>
      <protection locked="0"/>
    </xf>
    <xf numFmtId="0" fontId="46" fillId="14" borderId="0" applyNumberFormat="0" applyBorder="0" applyAlignment="0" applyProtection="0"/>
    <xf numFmtId="168" fontId="41" fillId="12" borderId="40"/>
    <xf numFmtId="1" fontId="47" fillId="0" borderId="41">
      <alignment vertical="top"/>
    </xf>
    <xf numFmtId="169" fontId="4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0" fillId="0" borderId="0" applyFont="0" applyFill="0" applyBorder="0" applyAlignment="0" applyProtection="0"/>
    <xf numFmtId="170" fontId="3" fillId="0" borderId="0" applyFont="0" applyFill="0" applyBorder="0" applyAlignment="0" applyProtection="0"/>
    <xf numFmtId="43" fontId="4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0"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3" fillId="0" borderId="0" applyFont="0" applyFill="0" applyBorder="0" applyAlignment="0" applyProtection="0"/>
    <xf numFmtId="43" fontId="3" fillId="0" borderId="0" applyFont="0" applyFill="0" applyBorder="0" applyAlignment="0" applyProtection="0"/>
    <xf numFmtId="43" fontId="2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3" fontId="3" fillId="0" borderId="0" applyFont="0" applyFill="0" applyBorder="0" applyAlignment="0" applyProtection="0"/>
    <xf numFmtId="0" fontId="52" fillId="0" borderId="0" applyNumberFormat="0">
      <alignment horizontal="right"/>
    </xf>
    <xf numFmtId="44" fontId="5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5" fontId="3" fillId="0" borderId="0" applyFont="0" applyFill="0" applyBorder="0" applyAlignment="0" applyProtection="0"/>
    <xf numFmtId="0" fontId="42" fillId="5" borderId="42">
      <alignment horizontal="left" vertical="center"/>
    </xf>
    <xf numFmtId="14" fontId="3" fillId="0" borderId="0" applyFont="0" applyFill="0" applyBorder="0" applyAlignment="0" applyProtection="0"/>
    <xf numFmtId="0" fontId="3" fillId="0" borderId="26"/>
    <xf numFmtId="0" fontId="44" fillId="0" borderId="0"/>
    <xf numFmtId="0" fontId="44" fillId="0" borderId="0"/>
    <xf numFmtId="0" fontId="44" fillId="0" borderId="0"/>
    <xf numFmtId="2" fontId="3" fillId="0" borderId="0" applyFont="0" applyFill="0" applyBorder="0" applyAlignment="0" applyProtection="0"/>
    <xf numFmtId="0" fontId="3" fillId="0" borderId="0" applyFont="0"/>
    <xf numFmtId="0" fontId="54" fillId="2" borderId="43">
      <alignment horizontal="left" vertical="center" indent="1"/>
    </xf>
    <xf numFmtId="171" fontId="8" fillId="0" borderId="0">
      <alignment horizontal="left" vertical="center"/>
    </xf>
    <xf numFmtId="0" fontId="55"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172" fontId="56" fillId="4" borderId="44"/>
    <xf numFmtId="0" fontId="57" fillId="4" borderId="45" applyNumberFormat="0" applyAlignment="0">
      <protection locked="0"/>
    </xf>
    <xf numFmtId="4" fontId="42" fillId="0" borderId="0" applyBorder="0">
      <alignment horizontal="right" vertical="center"/>
    </xf>
    <xf numFmtId="173" fontId="43" fillId="15" borderId="45"/>
    <xf numFmtId="174" fontId="43" fillId="16" borderId="40" applyNumberFormat="0" applyAlignment="0">
      <protection locked="0"/>
    </xf>
    <xf numFmtId="0" fontId="58" fillId="0" borderId="0" applyAlignment="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2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3" fillId="0" borderId="0"/>
    <xf numFmtId="0" fontId="3"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0" fontId="23" fillId="0" borderId="0"/>
    <xf numFmtId="0" fontId="3" fillId="0" borderId="0"/>
    <xf numFmtId="0" fontId="23" fillId="0" borderId="0"/>
    <xf numFmtId="0" fontId="23" fillId="0" borderId="0"/>
    <xf numFmtId="0" fontId="23" fillId="0" borderId="0"/>
    <xf numFmtId="0" fontId="3"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0" borderId="0"/>
    <xf numFmtId="0" fontId="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3" fillId="0" borderId="0"/>
    <xf numFmtId="0" fontId="59" fillId="0" borderId="0"/>
    <xf numFmtId="0" fontId="49" fillId="0" borderId="0"/>
    <xf numFmtId="0" fontId="2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49"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0" fillId="0" borderId="0" applyNumberFormat="0" applyFill="0" applyBorder="0" applyProtection="0">
      <alignment horizontal="left" vertical="center"/>
    </xf>
    <xf numFmtId="0" fontId="42" fillId="0" borderId="12" applyNumberFormat="0" applyFill="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11" fillId="0" borderId="0"/>
    <xf numFmtId="175" fontId="61" fillId="0" borderId="0" applyNumberFormat="0" applyFill="0" applyBorder="0" applyAlignment="0" applyProtection="0"/>
    <xf numFmtId="166" fontId="62" fillId="0" borderId="40"/>
    <xf numFmtId="176" fontId="3" fillId="0" borderId="0" applyFont="0" applyFill="0" applyBorder="0" applyAlignment="0" applyProtection="0"/>
    <xf numFmtId="177" fontId="3" fillId="0" borderId="40"/>
    <xf numFmtId="166" fontId="62" fillId="0" borderId="40" applyBorder="0"/>
    <xf numFmtId="9" fontId="11"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3" fillId="0" borderId="0" applyFont="0" applyFill="0" applyBorder="0" applyAlignment="0" applyProtection="0"/>
    <xf numFmtId="9"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49" fillId="0" borderId="0" applyFont="0" applyFill="0" applyBorder="0" applyAlignment="0" applyProtection="0"/>
    <xf numFmtId="9" fontId="53" fillId="0" borderId="0" applyFont="0" applyFill="0" applyBorder="0" applyAlignment="0" applyProtection="0"/>
    <xf numFmtId="9" fontId="50"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3" fillId="0" borderId="0" applyFont="0" applyFill="0" applyBorder="0" applyAlignment="0" applyProtection="0"/>
    <xf numFmtId="9" fontId="3" fillId="0" borderId="0" applyFont="0" applyFill="0" applyBorder="0" applyAlignment="0" applyProtection="0"/>
    <xf numFmtId="9" fontId="23" fillId="0" borderId="0" applyFont="0" applyFill="0" applyBorder="0" applyAlignment="0" applyProtection="0"/>
    <xf numFmtId="171" fontId="51" fillId="0" borderId="0" applyFill="0" applyBorder="0" applyAlignment="0" applyProtection="0"/>
    <xf numFmtId="0" fontId="3" fillId="0" borderId="0"/>
    <xf numFmtId="0" fontId="42" fillId="17" borderId="46"/>
    <xf numFmtId="0" fontId="63" fillId="0" borderId="0"/>
    <xf numFmtId="0" fontId="3" fillId="0" borderId="0"/>
    <xf numFmtId="0" fontId="31" fillId="0" borderId="0">
      <alignment vertical="top"/>
    </xf>
    <xf numFmtId="178" fontId="3" fillId="0" borderId="6"/>
    <xf numFmtId="3" fontId="4" fillId="0" borderId="47"/>
    <xf numFmtId="179" fontId="47" fillId="0" borderId="48" applyAlignment="0">
      <alignment horizontal="right"/>
    </xf>
    <xf numFmtId="0" fontId="42" fillId="0" borderId="0"/>
    <xf numFmtId="180" fontId="78" fillId="0" borderId="0"/>
  </cellStyleXfs>
  <cellXfs count="277">
    <xf numFmtId="0" fontId="0" fillId="0" borderId="0" xfId="0"/>
    <xf numFmtId="0" fontId="8" fillId="0" borderId="6" xfId="0" applyFont="1" applyBorder="1" applyAlignment="1">
      <alignment vertical="center"/>
    </xf>
    <xf numFmtId="0" fontId="4" fillId="0" borderId="5" xfId="0" applyFont="1" applyBorder="1"/>
    <xf numFmtId="0" fontId="4" fillId="0" borderId="0" xfId="0" applyFont="1"/>
    <xf numFmtId="0" fontId="10" fillId="0" borderId="0" xfId="0" applyFont="1"/>
    <xf numFmtId="0" fontId="8" fillId="2" borderId="2" xfId="0" applyFont="1" applyFill="1" applyBorder="1" applyAlignment="1">
      <alignment vertical="center"/>
    </xf>
    <xf numFmtId="0" fontId="8" fillId="2" borderId="6" xfId="0" applyFont="1" applyFill="1" applyBorder="1" applyAlignment="1">
      <alignment vertical="center"/>
    </xf>
    <xf numFmtId="0" fontId="8" fillId="2" borderId="9" xfId="0" applyFont="1" applyFill="1" applyBorder="1" applyAlignment="1">
      <alignment vertical="center"/>
    </xf>
    <xf numFmtId="0" fontId="4" fillId="0" borderId="0" xfId="0" applyFont="1" applyAlignment="1">
      <alignment horizontal="right"/>
    </xf>
    <xf numFmtId="0" fontId="11" fillId="0" borderId="0" xfId="0" applyFont="1"/>
    <xf numFmtId="14" fontId="4" fillId="0" borderId="0" xfId="0" applyNumberFormat="1" applyFont="1"/>
    <xf numFmtId="0" fontId="6" fillId="0" borderId="3" xfId="0" applyFont="1" applyFill="1" applyBorder="1" applyAlignment="1">
      <alignment horizontal="center" vertical="center"/>
    </xf>
    <xf numFmtId="0" fontId="13" fillId="0" borderId="0" xfId="0" applyFont="1"/>
    <xf numFmtId="0" fontId="13" fillId="0" borderId="0" xfId="0" applyFont="1" applyAlignment="1">
      <alignment horizontal="right"/>
    </xf>
    <xf numFmtId="0" fontId="14" fillId="0" borderId="0" xfId="0" applyFont="1"/>
    <xf numFmtId="164" fontId="13" fillId="0" borderId="0" xfId="0" applyNumberFormat="1" applyFont="1"/>
    <xf numFmtId="0" fontId="15" fillId="0" borderId="0" xfId="0" applyFont="1"/>
    <xf numFmtId="0" fontId="14" fillId="0" borderId="0" xfId="0" applyFont="1" applyBorder="1"/>
    <xf numFmtId="0" fontId="8" fillId="2" borderId="6" xfId="0" applyNumberFormat="1" applyFont="1" applyFill="1" applyBorder="1" applyAlignment="1">
      <alignment vertical="center"/>
    </xf>
    <xf numFmtId="0" fontId="18" fillId="0" borderId="0" xfId="0" applyFont="1"/>
    <xf numFmtId="0" fontId="19" fillId="0" borderId="0" xfId="0" applyFont="1" applyAlignment="1">
      <alignment wrapText="1"/>
    </xf>
    <xf numFmtId="0" fontId="10" fillId="0" borderId="0" xfId="0" applyFont="1" applyFill="1"/>
    <xf numFmtId="0" fontId="4" fillId="0" borderId="0" xfId="0" applyFont="1" applyFill="1"/>
    <xf numFmtId="0" fontId="13" fillId="0" borderId="0" xfId="0" applyFont="1" applyFill="1"/>
    <xf numFmtId="0" fontId="14" fillId="0" borderId="0" xfId="0" applyFont="1" applyFill="1"/>
    <xf numFmtId="0" fontId="11" fillId="0" borderId="0" xfId="0" applyFont="1" applyFill="1"/>
    <xf numFmtId="0" fontId="0" fillId="0" borderId="0" xfId="0" applyFill="1"/>
    <xf numFmtId="0" fontId="22" fillId="0" borderId="0" xfId="0" applyFont="1" applyAlignment="1">
      <alignment horizontal="right"/>
    </xf>
    <xf numFmtId="0" fontId="21" fillId="0" borderId="24" xfId="1" applyFont="1" applyBorder="1" applyAlignment="1" applyProtection="1">
      <alignment wrapText="1"/>
    </xf>
    <xf numFmtId="0" fontId="19" fillId="0" borderId="23" xfId="0" applyFont="1" applyFill="1" applyBorder="1" applyAlignment="1">
      <alignment wrapText="1"/>
    </xf>
    <xf numFmtId="0" fontId="8" fillId="0" borderId="0" xfId="0" applyFont="1" applyFill="1" applyAlignment="1">
      <alignment horizontal="left"/>
    </xf>
    <xf numFmtId="0" fontId="8" fillId="0" borderId="0" xfId="0" applyFont="1" applyAlignment="1">
      <alignment horizontal="left"/>
    </xf>
    <xf numFmtId="0" fontId="0" fillId="0" borderId="0" xfId="0"/>
    <xf numFmtId="0" fontId="11" fillId="0" borderId="0" xfId="0" applyFont="1"/>
    <xf numFmtId="0" fontId="7" fillId="0" borderId="0" xfId="1" applyAlignment="1" applyProtection="1"/>
    <xf numFmtId="0" fontId="7" fillId="0" borderId="0" xfId="1" applyAlignment="1" applyProtection="1">
      <alignment vertical="top"/>
    </xf>
    <xf numFmtId="0" fontId="11" fillId="0" borderId="18" xfId="7" applyFont="1" applyBorder="1" applyAlignment="1">
      <alignment vertical="top" wrapText="1"/>
    </xf>
    <xf numFmtId="0" fontId="11" fillId="0" borderId="20" xfId="7" applyFont="1" applyBorder="1" applyAlignment="1">
      <alignment vertical="top" wrapText="1"/>
    </xf>
    <xf numFmtId="0" fontId="11" fillId="0" borderId="16" xfId="7" applyFont="1" applyBorder="1" applyAlignment="1">
      <alignment vertical="top" wrapText="1"/>
    </xf>
    <xf numFmtId="0" fontId="11" fillId="0" borderId="0" xfId="7" applyFont="1" applyAlignment="1">
      <alignment wrapText="1"/>
    </xf>
    <xf numFmtId="0" fontId="16" fillId="3" borderId="13" xfId="7" applyFont="1" applyFill="1" applyBorder="1" applyAlignment="1">
      <alignment vertical="top"/>
    </xf>
    <xf numFmtId="0" fontId="11" fillId="0" borderId="15" xfId="7" applyFont="1" applyBorder="1" applyAlignment="1">
      <alignment vertical="top"/>
    </xf>
    <xf numFmtId="0" fontId="12" fillId="4" borderId="16" xfId="7" applyFont="1" applyFill="1" applyBorder="1" applyAlignment="1">
      <alignment vertical="top" wrapText="1"/>
    </xf>
    <xf numFmtId="0" fontId="11" fillId="0" borderId="17" xfId="7" applyFont="1" applyBorder="1" applyAlignment="1">
      <alignment vertical="top"/>
    </xf>
    <xf numFmtId="0" fontId="12" fillId="4" borderId="18" xfId="7" applyFont="1" applyFill="1" applyBorder="1" applyAlignment="1">
      <alignment vertical="top" wrapText="1"/>
    </xf>
    <xf numFmtId="0" fontId="11" fillId="0" borderId="19" xfId="7" applyFont="1" applyBorder="1" applyAlignment="1">
      <alignment vertical="top"/>
    </xf>
    <xf numFmtId="0" fontId="12" fillId="4" borderId="20" xfId="7" applyFont="1" applyFill="1" applyBorder="1" applyAlignment="1">
      <alignment vertical="top" wrapText="1"/>
    </xf>
    <xf numFmtId="0" fontId="11" fillId="0" borderId="21" xfId="7" applyFont="1" applyBorder="1" applyAlignment="1">
      <alignment vertical="top"/>
    </xf>
    <xf numFmtId="0" fontId="11" fillId="0" borderId="26" xfId="7" applyFont="1" applyBorder="1" applyAlignment="1">
      <alignment vertical="top"/>
    </xf>
    <xf numFmtId="0" fontId="11" fillId="0" borderId="22" xfId="7" applyFont="1" applyBorder="1" applyAlignment="1">
      <alignment vertical="top" wrapText="1"/>
    </xf>
    <xf numFmtId="0" fontId="10" fillId="0" borderId="0" xfId="7" applyFont="1"/>
    <xf numFmtId="0" fontId="3" fillId="0" borderId="0" xfId="7"/>
    <xf numFmtId="0" fontId="11" fillId="0" borderId="0" xfId="7" applyFont="1"/>
    <xf numFmtId="0" fontId="9" fillId="0" borderId="0" xfId="7" applyFont="1"/>
    <xf numFmtId="0" fontId="3" fillId="0" borderId="0" xfId="7" applyFont="1"/>
    <xf numFmtId="0" fontId="11" fillId="0" borderId="18" xfId="7" quotePrefix="1" applyFont="1" applyBorder="1" applyAlignment="1">
      <alignment vertical="top" wrapText="1"/>
    </xf>
    <xf numFmtId="0" fontId="11" fillId="0" borderId="0" xfId="7" applyFont="1" applyAlignment="1">
      <alignment vertical="top" wrapText="1"/>
    </xf>
    <xf numFmtId="0" fontId="11" fillId="3" borderId="14" xfId="7" applyFont="1" applyFill="1" applyBorder="1" applyAlignment="1">
      <alignment vertical="top" wrapText="1"/>
    </xf>
    <xf numFmtId="0" fontId="11" fillId="0" borderId="0" xfId="7" applyFont="1" applyBorder="1" applyAlignment="1">
      <alignment vertical="top" wrapText="1"/>
    </xf>
    <xf numFmtId="0" fontId="11" fillId="0" borderId="18" xfId="7" quotePrefix="1" applyFont="1" applyFill="1" applyBorder="1" applyAlignment="1">
      <alignment vertical="top" wrapText="1"/>
    </xf>
    <xf numFmtId="0" fontId="11" fillId="8" borderId="18" xfId="7" applyFont="1" applyFill="1" applyBorder="1" applyAlignment="1">
      <alignment vertical="top" wrapText="1"/>
    </xf>
    <xf numFmtId="0" fontId="11" fillId="0" borderId="18" xfId="7" applyFont="1" applyFill="1" applyBorder="1" applyAlignment="1">
      <alignment vertical="top" wrapText="1"/>
    </xf>
    <xf numFmtId="0" fontId="4" fillId="0" borderId="10" xfId="11" applyFont="1" applyBorder="1" applyAlignment="1">
      <alignment wrapText="1"/>
    </xf>
    <xf numFmtId="0" fontId="3" fillId="0" borderId="0" xfId="0" applyFont="1" applyAlignment="1">
      <alignment wrapText="1"/>
    </xf>
    <xf numFmtId="14" fontId="13" fillId="0" borderId="0" xfId="0" applyNumberFormat="1" applyFont="1"/>
    <xf numFmtId="0" fontId="9" fillId="0" borderId="0" xfId="11" applyFont="1" applyAlignment="1">
      <alignment wrapText="1"/>
    </xf>
    <xf numFmtId="0" fontId="26" fillId="0" borderId="0" xfId="11" applyFont="1" applyAlignment="1">
      <alignment wrapText="1"/>
    </xf>
    <xf numFmtId="0" fontId="4" fillId="0" borderId="0" xfId="11" applyFont="1" applyAlignment="1">
      <alignment horizontal="center" wrapText="1"/>
    </xf>
    <xf numFmtId="0" fontId="26" fillId="0" borderId="0" xfId="11" applyFont="1" applyAlignment="1"/>
    <xf numFmtId="0" fontId="4" fillId="0" borderId="10" xfId="11" applyFont="1" applyBorder="1" applyAlignment="1">
      <alignment horizontal="center" wrapText="1"/>
    </xf>
    <xf numFmtId="0" fontId="4" fillId="0" borderId="10" xfId="11" applyFont="1" applyBorder="1" applyAlignment="1"/>
    <xf numFmtId="0" fontId="26" fillId="0" borderId="0" xfId="11" applyFont="1" applyAlignment="1">
      <alignment horizontal="center" wrapText="1"/>
    </xf>
    <xf numFmtId="0" fontId="13" fillId="0" borderId="17" xfId="7" applyFont="1" applyBorder="1" applyAlignment="1">
      <alignment vertical="top"/>
    </xf>
    <xf numFmtId="0" fontId="13" fillId="0" borderId="15" xfId="7" applyFont="1" applyBorder="1" applyAlignment="1">
      <alignment vertical="top"/>
    </xf>
    <xf numFmtId="0" fontId="11" fillId="0" borderId="0" xfId="7" applyFont="1" applyBorder="1"/>
    <xf numFmtId="0" fontId="11" fillId="0" borderId="0" xfId="7" applyFont="1" applyBorder="1" applyAlignment="1">
      <alignment wrapText="1"/>
    </xf>
    <xf numFmtId="9" fontId="11" fillId="0" borderId="0" xfId="2" applyFont="1" applyBorder="1"/>
    <xf numFmtId="2" fontId="11" fillId="0" borderId="0" xfId="7" applyNumberFormat="1" applyFont="1" applyBorder="1"/>
    <xf numFmtId="9" fontId="13" fillId="0" borderId="0" xfId="2" applyFont="1" applyBorder="1"/>
    <xf numFmtId="0" fontId="25" fillId="0" borderId="0" xfId="7" applyFont="1" applyBorder="1"/>
    <xf numFmtId="1" fontId="11" fillId="0" borderId="0" xfId="7" applyNumberFormat="1" applyFont="1" applyBorder="1"/>
    <xf numFmtId="1" fontId="3" fillId="0" borderId="0" xfId="7" applyNumberFormat="1"/>
    <xf numFmtId="0" fontId="11" fillId="0" borderId="0" xfId="7" applyFont="1" applyFill="1"/>
    <xf numFmtId="0" fontId="13" fillId="0" borderId="3" xfId="7" applyFont="1" applyBorder="1" applyAlignment="1">
      <alignment vertical="top"/>
    </xf>
    <xf numFmtId="0" fontId="13" fillId="0" borderId="0" xfId="7" applyFont="1" applyBorder="1" applyAlignment="1">
      <alignment vertical="top"/>
    </xf>
    <xf numFmtId="0" fontId="11" fillId="0" borderId="18" xfId="7" applyFont="1" applyFill="1" applyBorder="1" applyAlignment="1">
      <alignment vertical="top"/>
    </xf>
    <xf numFmtId="0" fontId="11" fillId="0" borderId="18" xfId="7" applyFont="1" applyBorder="1"/>
    <xf numFmtId="0" fontId="10" fillId="0" borderId="0" xfId="0" applyFont="1" applyAlignment="1">
      <alignment horizontal="left" wrapText="1"/>
    </xf>
    <xf numFmtId="0" fontId="4" fillId="0" borderId="0" xfId="0" applyFont="1" applyAlignment="1">
      <alignment horizontal="left" wrapText="1"/>
    </xf>
    <xf numFmtId="0" fontId="13" fillId="0" borderId="0" xfId="0" applyFont="1" applyAlignment="1">
      <alignment horizontal="left" wrapText="1"/>
    </xf>
    <xf numFmtId="0" fontId="11" fillId="0" borderId="0" xfId="0" applyFont="1" applyAlignment="1">
      <alignment horizontal="left" wrapText="1"/>
    </xf>
    <xf numFmtId="0" fontId="0" fillId="0" borderId="0" xfId="0" applyAlignment="1">
      <alignment horizontal="left" wrapText="1"/>
    </xf>
    <xf numFmtId="0" fontId="11" fillId="0" borderId="17" xfId="7" applyFont="1" applyFill="1" applyBorder="1" applyAlignment="1">
      <alignment vertical="top"/>
    </xf>
    <xf numFmtId="0" fontId="11" fillId="0" borderId="18" xfId="7" applyFont="1" applyFill="1" applyBorder="1"/>
    <xf numFmtId="0" fontId="8" fillId="7" borderId="0" xfId="0" applyNumberFormat="1" applyFont="1" applyFill="1" applyBorder="1" applyAlignment="1">
      <alignment horizontal="center" vertical="center"/>
    </xf>
    <xf numFmtId="0" fontId="8" fillId="0" borderId="0" xfId="0" quotePrefix="1"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8" fillId="0" borderId="7" xfId="0" applyNumberFormat="1" applyFont="1" applyFill="1" applyBorder="1" applyAlignment="1">
      <alignment horizontal="center" vertical="center"/>
    </xf>
    <xf numFmtId="0" fontId="8" fillId="7" borderId="0" xfId="0" quotePrefix="1" applyNumberFormat="1" applyFont="1" applyFill="1" applyBorder="1" applyAlignment="1">
      <alignment horizontal="center" vertical="center"/>
    </xf>
    <xf numFmtId="0" fontId="8" fillId="7" borderId="7" xfId="0" applyNumberFormat="1" applyFont="1" applyFill="1" applyBorder="1" applyAlignment="1">
      <alignment horizontal="center" vertical="center"/>
    </xf>
    <xf numFmtId="0" fontId="8" fillId="0" borderId="10" xfId="0" quotePrefix="1" applyNumberFormat="1" applyFont="1" applyFill="1" applyBorder="1" applyAlignment="1">
      <alignment horizontal="center" vertical="center"/>
    </xf>
    <xf numFmtId="0" fontId="8" fillId="0" borderId="10" xfId="0" applyNumberFormat="1" applyFont="1" applyFill="1" applyBorder="1" applyAlignment="1">
      <alignment horizontal="center" vertical="center"/>
    </xf>
    <xf numFmtId="0" fontId="8" fillId="0" borderId="11"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4" xfId="0" applyNumberFormat="1" applyFont="1" applyFill="1" applyBorder="1" applyAlignment="1">
      <alignment horizontal="center" vertical="center"/>
    </xf>
    <xf numFmtId="0" fontId="8" fillId="0" borderId="7" xfId="0" quotePrefix="1" applyNumberFormat="1" applyFont="1" applyFill="1" applyBorder="1" applyAlignment="1">
      <alignment horizontal="center" vertical="center"/>
    </xf>
    <xf numFmtId="0" fontId="8" fillId="0" borderId="0" xfId="0" applyNumberFormat="1" applyFont="1" applyAlignment="1">
      <alignment horizontal="center"/>
    </xf>
    <xf numFmtId="0" fontId="8" fillId="0" borderId="0" xfId="0" applyNumberFormat="1" applyFont="1" applyAlignment="1">
      <alignment horizontal="left"/>
    </xf>
    <xf numFmtId="0" fontId="27" fillId="0" borderId="0" xfId="0" applyFont="1"/>
    <xf numFmtId="0" fontId="28" fillId="0" borderId="0" xfId="0" applyFont="1"/>
    <xf numFmtId="0" fontId="21" fillId="0" borderId="25" xfId="1" applyFont="1" applyFill="1" applyBorder="1" applyAlignment="1" applyProtection="1">
      <alignment horizontal="center" wrapText="1"/>
    </xf>
    <xf numFmtId="0" fontId="23" fillId="0" borderId="0" xfId="0" applyFont="1" applyAlignment="1">
      <alignment wrapText="1"/>
    </xf>
    <xf numFmtId="0" fontId="13" fillId="0" borderId="0" xfId="0" applyFont="1" applyBorder="1" applyAlignment="1">
      <alignment horizontal="right"/>
    </xf>
    <xf numFmtId="0" fontId="13" fillId="0" borderId="0" xfId="0" applyFont="1" applyBorder="1"/>
    <xf numFmtId="0" fontId="11" fillId="0" borderId="16" xfId="7" applyFont="1" applyBorder="1"/>
    <xf numFmtId="0" fontId="3" fillId="0" borderId="0" xfId="7" applyBorder="1"/>
    <xf numFmtId="0" fontId="11" fillId="0" borderId="18" xfId="7" applyFont="1" applyFill="1" applyBorder="1" applyAlignment="1">
      <alignment wrapText="1"/>
    </xf>
    <xf numFmtId="0" fontId="7" fillId="0" borderId="0" xfId="12" applyNumberFormat="1" applyFill="1" applyBorder="1" applyAlignment="1" applyProtection="1"/>
    <xf numFmtId="0" fontId="7" fillId="0" borderId="0" xfId="12" applyNumberFormat="1" applyFont="1" applyFill="1" applyBorder="1" applyAlignment="1" applyProtection="1">
      <alignment vertical="top"/>
    </xf>
    <xf numFmtId="0" fontId="16" fillId="9" borderId="27" xfId="7" applyFont="1" applyFill="1" applyBorder="1" applyAlignment="1">
      <alignment vertical="top"/>
    </xf>
    <xf numFmtId="0" fontId="11" fillId="9" borderId="28" xfId="7" applyFont="1" applyFill="1" applyBorder="1" applyAlignment="1">
      <alignment vertical="top" wrapText="1"/>
    </xf>
    <xf numFmtId="0" fontId="11" fillId="0" borderId="29" xfId="7" applyFont="1" applyBorder="1" applyAlignment="1">
      <alignment vertical="top"/>
    </xf>
    <xf numFmtId="0" fontId="12" fillId="10" borderId="30" xfId="7" applyFont="1" applyFill="1" applyBorder="1" applyAlignment="1">
      <alignment vertical="top" wrapText="1"/>
    </xf>
    <xf numFmtId="0" fontId="11" fillId="0" borderId="31" xfId="7" applyFont="1" applyBorder="1" applyAlignment="1">
      <alignment vertical="top"/>
    </xf>
    <xf numFmtId="0" fontId="12" fillId="10" borderId="32" xfId="7" applyFont="1" applyFill="1" applyBorder="1" applyAlignment="1">
      <alignment vertical="top" wrapText="1"/>
    </xf>
    <xf numFmtId="0" fontId="11" fillId="0" borderId="33" xfId="7" applyFont="1" applyBorder="1" applyAlignment="1">
      <alignment vertical="top"/>
    </xf>
    <xf numFmtId="0" fontId="12" fillId="10" borderId="34" xfId="7" applyFont="1" applyFill="1" applyBorder="1" applyAlignment="1">
      <alignment vertical="top" wrapText="1"/>
    </xf>
    <xf numFmtId="0" fontId="13" fillId="0" borderId="31" xfId="7" applyFont="1" applyBorder="1" applyAlignment="1">
      <alignment vertical="top"/>
    </xf>
    <xf numFmtId="0" fontId="11" fillId="0" borderId="30" xfId="7" applyFont="1" applyBorder="1" applyAlignment="1">
      <alignment vertical="top" wrapText="1"/>
    </xf>
    <xf numFmtId="0" fontId="11" fillId="0" borderId="32" xfId="7" applyFont="1" applyBorder="1" applyAlignment="1">
      <alignment vertical="top" wrapText="1"/>
    </xf>
    <xf numFmtId="0" fontId="11" fillId="0" borderId="32" xfId="7" applyFont="1" applyFill="1" applyBorder="1" applyAlignment="1">
      <alignment vertical="top" wrapText="1"/>
    </xf>
    <xf numFmtId="0" fontId="13" fillId="0" borderId="29" xfId="7" applyFont="1" applyBorder="1" applyAlignment="1">
      <alignment vertical="top"/>
    </xf>
    <xf numFmtId="9" fontId="11" fillId="0" borderId="0" xfId="13" applyFont="1" applyFill="1" applyBorder="1" applyAlignment="1" applyProtection="1"/>
    <xf numFmtId="9" fontId="13" fillId="0" borderId="0" xfId="13" applyFont="1" applyFill="1" applyBorder="1" applyAlignment="1" applyProtection="1"/>
    <xf numFmtId="0" fontId="11" fillId="0" borderId="34" xfId="7" applyFont="1" applyBorder="1" applyAlignment="1">
      <alignment vertical="top" wrapText="1"/>
    </xf>
    <xf numFmtId="0" fontId="29" fillId="0" borderId="0" xfId="7" applyFont="1" applyBorder="1"/>
    <xf numFmtId="0" fontId="11" fillId="0" borderId="34" xfId="7" applyFont="1" applyFill="1" applyBorder="1" applyAlignment="1">
      <alignment vertical="top" wrapText="1"/>
    </xf>
    <xf numFmtId="0" fontId="0" fillId="0" borderId="0" xfId="7" applyFont="1"/>
    <xf numFmtId="0" fontId="11" fillId="0" borderId="35" xfId="7" applyFont="1" applyBorder="1" applyAlignment="1">
      <alignment vertical="top"/>
    </xf>
    <xf numFmtId="0" fontId="11" fillId="0" borderId="36" xfId="7" applyFont="1" applyFill="1" applyBorder="1" applyAlignment="1">
      <alignment vertical="top" wrapText="1"/>
    </xf>
    <xf numFmtId="0" fontId="11" fillId="0" borderId="37" xfId="7" applyFont="1" applyBorder="1" applyAlignment="1">
      <alignment vertical="top"/>
    </xf>
    <xf numFmtId="0" fontId="11" fillId="0" borderId="31" xfId="7" applyFont="1" applyFill="1" applyBorder="1" applyAlignment="1">
      <alignment vertical="top"/>
    </xf>
    <xf numFmtId="0" fontId="11" fillId="0" borderId="32" xfId="7" applyFont="1" applyFill="1" applyBorder="1" applyAlignment="1">
      <alignment wrapText="1"/>
    </xf>
    <xf numFmtId="0" fontId="13" fillId="0" borderId="38" xfId="7" applyFont="1" applyBorder="1" applyAlignment="1">
      <alignment vertical="top"/>
    </xf>
    <xf numFmtId="0" fontId="11" fillId="0" borderId="32" xfId="7" applyFont="1" applyFill="1" applyBorder="1"/>
    <xf numFmtId="0" fontId="11" fillId="0" borderId="36" xfId="7" applyFont="1" applyBorder="1" applyAlignment="1">
      <alignment vertical="top" wrapText="1"/>
    </xf>
    <xf numFmtId="0" fontId="31" fillId="0" borderId="0" xfId="11" applyFont="1" applyAlignment="1">
      <alignment wrapText="1"/>
    </xf>
    <xf numFmtId="0" fontId="31" fillId="0" borderId="0" xfId="11" applyFont="1" applyAlignment="1">
      <alignment horizontal="center" wrapText="1"/>
    </xf>
    <xf numFmtId="0" fontId="31" fillId="0" borderId="0" xfId="11" applyFont="1" applyAlignment="1"/>
    <xf numFmtId="0" fontId="31" fillId="0" borderId="0" xfId="11" applyFont="1"/>
    <xf numFmtId="0" fontId="11" fillId="0" borderId="39" xfId="7" applyFont="1" applyFill="1" applyBorder="1" applyAlignment="1">
      <alignment vertical="top" wrapText="1"/>
    </xf>
    <xf numFmtId="0" fontId="3" fillId="0" borderId="0" xfId="0" applyFont="1"/>
    <xf numFmtId="0" fontId="20" fillId="0" borderId="2" xfId="0" applyFont="1" applyFill="1" applyBorder="1" applyAlignment="1">
      <alignment horizontal="right" vertical="top" wrapText="1"/>
    </xf>
    <xf numFmtId="0" fontId="21" fillId="0" borderId="3" xfId="1" applyFont="1" applyBorder="1" applyAlignment="1" applyProtection="1">
      <alignment wrapText="1"/>
    </xf>
    <xf numFmtId="0" fontId="21" fillId="0" borderId="4" xfId="1" applyFont="1" applyFill="1" applyBorder="1" applyAlignment="1" applyProtection="1">
      <alignment horizontal="center" wrapText="1"/>
    </xf>
    <xf numFmtId="0" fontId="8" fillId="7" borderId="10" xfId="0" quotePrefix="1" applyNumberFormat="1" applyFont="1" applyFill="1" applyBorder="1" applyAlignment="1">
      <alignment horizontal="center" vertical="center"/>
    </xf>
    <xf numFmtId="0" fontId="8" fillId="2" borderId="9" xfId="0" applyNumberFormat="1" applyFont="1" applyFill="1" applyBorder="1" applyAlignment="1">
      <alignment vertical="center"/>
    </xf>
    <xf numFmtId="0" fontId="8" fillId="7" borderId="10" xfId="0" applyNumberFormat="1" applyFont="1" applyFill="1" applyBorder="1" applyAlignment="1">
      <alignment horizontal="center" vertical="center"/>
    </xf>
    <xf numFmtId="0" fontId="8" fillId="11" borderId="0" xfId="0" applyNumberFormat="1" applyFont="1" applyFill="1" applyBorder="1" applyAlignment="1">
      <alignment horizontal="center" vertical="center"/>
    </xf>
    <xf numFmtId="0" fontId="32" fillId="0" borderId="0" xfId="0" applyFont="1"/>
    <xf numFmtId="0" fontId="11" fillId="0" borderId="0" xfId="7" quotePrefix="1" applyFont="1"/>
    <xf numFmtId="0" fontId="6" fillId="0" borderId="3" xfId="0" applyFont="1" applyFill="1" applyBorder="1" applyAlignment="1">
      <alignment vertical="center"/>
    </xf>
    <xf numFmtId="0" fontId="8" fillId="0" borderId="0" xfId="0" applyNumberFormat="1" applyFont="1" applyFill="1" applyBorder="1" applyAlignment="1">
      <alignment vertical="center"/>
    </xf>
    <xf numFmtId="0" fontId="8" fillId="0" borderId="0" xfId="0" quotePrefix="1" applyNumberFormat="1" applyFont="1" applyFill="1" applyBorder="1" applyAlignment="1">
      <alignment vertical="center"/>
    </xf>
    <xf numFmtId="0" fontId="0" fillId="0" borderId="0" xfId="0" applyNumberFormat="1" applyFill="1" applyBorder="1" applyAlignment="1"/>
    <xf numFmtId="0" fontId="0" fillId="0" borderId="0" xfId="0" applyAlignment="1"/>
    <xf numFmtId="49" fontId="8" fillId="0" borderId="0" xfId="0" applyNumberFormat="1" applyFont="1" applyFill="1" applyBorder="1" applyAlignment="1">
      <alignment horizontal="center" vertical="center"/>
    </xf>
    <xf numFmtId="0" fontId="0" fillId="0" borderId="0" xfId="0" applyAlignment="1">
      <alignment horizontal="center"/>
    </xf>
    <xf numFmtId="0" fontId="8" fillId="11" borderId="0" xfId="0" quotePrefix="1" applyNumberFormat="1" applyFont="1" applyFill="1" applyBorder="1" applyAlignment="1">
      <alignment horizontal="center" vertical="center"/>
    </xf>
    <xf numFmtId="0" fontId="8" fillId="11" borderId="7" xfId="0" applyNumberFormat="1" applyFont="1" applyFill="1" applyBorder="1" applyAlignment="1">
      <alignment horizontal="center" vertical="center"/>
    </xf>
    <xf numFmtId="0" fontId="8" fillId="7" borderId="11" xfId="0" applyNumberFormat="1" applyFont="1" applyFill="1" applyBorder="1" applyAlignment="1">
      <alignment horizontal="center" vertical="center"/>
    </xf>
    <xf numFmtId="0" fontId="3" fillId="0" borderId="0" xfId="7" applyAlignment="1">
      <alignment wrapText="1"/>
    </xf>
    <xf numFmtId="6" fontId="3" fillId="0" borderId="0" xfId="7" applyNumberFormat="1"/>
    <xf numFmtId="0" fontId="13" fillId="0" borderId="0" xfId="7" applyFont="1"/>
    <xf numFmtId="0" fontId="35" fillId="12" borderId="0" xfId="7" applyFont="1" applyFill="1" applyBorder="1"/>
    <xf numFmtId="0" fontId="36" fillId="12" borderId="0" xfId="7" applyFont="1" applyFill="1" applyBorder="1"/>
    <xf numFmtId="0" fontId="37" fillId="12" borderId="0" xfId="7" applyFont="1" applyFill="1" applyBorder="1"/>
    <xf numFmtId="0" fontId="38" fillId="12" borderId="0" xfId="7" applyFont="1" applyFill="1" applyBorder="1"/>
    <xf numFmtId="0" fontId="39" fillId="12" borderId="0" xfId="7" applyFont="1" applyFill="1" applyBorder="1"/>
    <xf numFmtId="0" fontId="40" fillId="12" borderId="0" xfId="7" applyFont="1" applyFill="1" applyBorder="1" applyAlignment="1">
      <alignment horizontal="left"/>
    </xf>
    <xf numFmtId="0" fontId="38" fillId="12" borderId="0" xfId="7" applyFont="1" applyFill="1" applyBorder="1" applyAlignment="1">
      <alignment vertical="top" wrapText="1"/>
    </xf>
    <xf numFmtId="0" fontId="36" fillId="12" borderId="0" xfId="7" applyFont="1" applyFill="1" applyBorder="1" applyAlignment="1">
      <alignment wrapText="1"/>
    </xf>
    <xf numFmtId="14" fontId="40" fillId="12" borderId="0" xfId="7" applyNumberFormat="1" applyFont="1" applyFill="1" applyBorder="1" applyAlignment="1">
      <alignment horizontal="left"/>
    </xf>
    <xf numFmtId="0" fontId="36" fillId="12" borderId="0" xfId="7" applyFont="1" applyFill="1" applyBorder="1" applyAlignment="1">
      <alignment horizontal="left" vertical="top"/>
    </xf>
    <xf numFmtId="0" fontId="39" fillId="12" borderId="0" xfId="7" applyFont="1" applyFill="1" applyBorder="1" applyAlignment="1">
      <alignment vertical="top" wrapText="1"/>
    </xf>
    <xf numFmtId="0" fontId="39" fillId="12" borderId="0" xfId="7" applyFont="1" applyFill="1" applyBorder="1" applyAlignment="1">
      <alignment vertical="top"/>
    </xf>
    <xf numFmtId="0" fontId="36" fillId="12" borderId="0" xfId="7" applyFont="1" applyFill="1" applyBorder="1" applyAlignment="1"/>
    <xf numFmtId="0" fontId="39" fillId="12" borderId="0" xfId="7" applyFont="1" applyFill="1" applyBorder="1" applyAlignment="1"/>
    <xf numFmtId="0" fontId="64" fillId="0" borderId="0" xfId="7" applyFont="1" applyAlignment="1">
      <alignment vertical="center"/>
    </xf>
    <xf numFmtId="0" fontId="3" fillId="0" borderId="0" xfId="7" applyAlignment="1">
      <alignment vertical="center"/>
    </xf>
    <xf numFmtId="0" fontId="65" fillId="0" borderId="0" xfId="1" applyFont="1" applyAlignment="1" applyProtection="1">
      <alignment vertical="center"/>
    </xf>
    <xf numFmtId="0" fontId="66" fillId="0" borderId="0" xfId="7" applyFont="1" applyAlignment="1">
      <alignment vertical="center"/>
    </xf>
    <xf numFmtId="0" fontId="67" fillId="3" borderId="13" xfId="7" applyFont="1" applyFill="1" applyBorder="1" applyAlignment="1">
      <alignment vertical="center"/>
    </xf>
    <xf numFmtId="0" fontId="68" fillId="0" borderId="12" xfId="7" applyFont="1" applyBorder="1" applyAlignment="1">
      <alignment vertical="center"/>
    </xf>
    <xf numFmtId="0" fontId="11" fillId="0" borderId="12" xfId="7" applyFont="1" applyFill="1" applyBorder="1" applyAlignment="1">
      <alignment vertical="top" wrapText="1"/>
    </xf>
    <xf numFmtId="0" fontId="68" fillId="0" borderId="26" xfId="7" applyFont="1" applyBorder="1" applyAlignment="1">
      <alignment vertical="center"/>
    </xf>
    <xf numFmtId="0" fontId="70" fillId="0" borderId="0" xfId="7" applyFont="1" applyAlignment="1">
      <alignment horizontal="left" vertical="top" wrapText="1"/>
    </xf>
    <xf numFmtId="0" fontId="68" fillId="0" borderId="0" xfId="7" applyFont="1" applyBorder="1" applyAlignment="1">
      <alignment vertical="center"/>
    </xf>
    <xf numFmtId="0" fontId="68" fillId="0" borderId="0" xfId="7" applyFont="1"/>
    <xf numFmtId="0" fontId="68" fillId="0" borderId="0" xfId="7" applyFont="1" applyAlignment="1">
      <alignment vertical="center"/>
    </xf>
    <xf numFmtId="0" fontId="13" fillId="0" borderId="0" xfId="7" applyFont="1" applyAlignment="1">
      <alignment vertical="top" wrapText="1"/>
    </xf>
    <xf numFmtId="0" fontId="3" fillId="0" borderId="0" xfId="732" applyFont="1" applyAlignment="1">
      <alignment vertical="center"/>
    </xf>
    <xf numFmtId="0" fontId="34" fillId="0" borderId="0" xfId="0" applyFont="1"/>
    <xf numFmtId="0" fontId="37" fillId="0" borderId="0" xfId="0" applyFont="1"/>
    <xf numFmtId="0" fontId="72" fillId="0" borderId="0" xfId="0" applyFont="1"/>
    <xf numFmtId="0" fontId="73" fillId="18" borderId="12" xfId="0" quotePrefix="1" applyNumberFormat="1" applyFont="1" applyFill="1" applyBorder="1" applyAlignment="1">
      <alignment horizontal="center" vertical="center"/>
    </xf>
    <xf numFmtId="0" fontId="73" fillId="7" borderId="12" xfId="0" applyFont="1" applyFill="1" applyBorder="1" applyAlignment="1">
      <alignment horizontal="center" vertical="center" wrapText="1"/>
    </xf>
    <xf numFmtId="0" fontId="73" fillId="11" borderId="12" xfId="0" quotePrefix="1" applyFont="1" applyFill="1" applyBorder="1" applyAlignment="1">
      <alignment horizontal="center"/>
    </xf>
    <xf numFmtId="0" fontId="74" fillId="6" borderId="12" xfId="7" quotePrefix="1" applyNumberFormat="1" applyFont="1" applyFill="1" applyBorder="1" applyAlignment="1">
      <alignment horizontal="center" vertical="center"/>
    </xf>
    <xf numFmtId="0" fontId="74" fillId="19" borderId="12" xfId="7" quotePrefix="1" applyNumberFormat="1" applyFont="1" applyFill="1" applyBorder="1" applyAlignment="1">
      <alignment horizontal="center" vertical="center" wrapText="1"/>
    </xf>
    <xf numFmtId="0" fontId="75" fillId="0" borderId="12" xfId="0" applyFont="1" applyBorder="1"/>
    <xf numFmtId="0" fontId="75" fillId="0" borderId="0" xfId="0" applyFont="1"/>
    <xf numFmtId="0" fontId="73" fillId="0" borderId="0" xfId="0" applyFont="1" applyAlignment="1">
      <alignment wrapText="1"/>
    </xf>
    <xf numFmtId="0" fontId="40" fillId="0" borderId="0" xfId="0" applyFont="1" applyFill="1" applyAlignment="1">
      <alignment horizontal="left"/>
    </xf>
    <xf numFmtId="0" fontId="37" fillId="0" borderId="0" xfId="0" applyFont="1" applyFill="1" applyBorder="1" applyAlignment="1">
      <alignment wrapText="1"/>
    </xf>
    <xf numFmtId="0" fontId="73" fillId="0" borderId="0" xfId="0" applyFont="1" applyFill="1" applyBorder="1" applyAlignment="1">
      <alignment horizontal="left" wrapText="1"/>
    </xf>
    <xf numFmtId="0" fontId="73" fillId="0" borderId="12" xfId="0" applyFont="1" applyBorder="1" applyAlignment="1">
      <alignment horizontal="left" vertical="top" wrapText="1"/>
    </xf>
    <xf numFmtId="0" fontId="37" fillId="0" borderId="0" xfId="0" applyFont="1" applyAlignment="1">
      <alignment wrapText="1"/>
    </xf>
    <xf numFmtId="0" fontId="73" fillId="0" borderId="0" xfId="0" applyFont="1" applyFill="1" applyAlignment="1">
      <alignment horizontal="left" wrapText="1"/>
    </xf>
    <xf numFmtId="0" fontId="8" fillId="21" borderId="0" xfId="0" applyNumberFormat="1" applyFont="1" applyFill="1" applyBorder="1" applyAlignment="1">
      <alignment horizontal="center" vertical="center"/>
    </xf>
    <xf numFmtId="0" fontId="8" fillId="21" borderId="7" xfId="0" applyNumberFormat="1" applyFont="1" applyFill="1" applyBorder="1" applyAlignment="1">
      <alignment horizontal="center" vertical="center"/>
    </xf>
    <xf numFmtId="0" fontId="77" fillId="21" borderId="0" xfId="0" applyNumberFormat="1" applyFont="1" applyFill="1" applyBorder="1" applyAlignment="1">
      <alignment horizontal="left" vertical="center"/>
    </xf>
    <xf numFmtId="0" fontId="77" fillId="21" borderId="0" xfId="0" applyNumberFormat="1" applyFont="1" applyFill="1" applyBorder="1" applyAlignment="1">
      <alignment horizontal="center" vertical="center"/>
    </xf>
    <xf numFmtId="0" fontId="77" fillId="21" borderId="7" xfId="0" applyNumberFormat="1" applyFont="1" applyFill="1" applyBorder="1" applyAlignment="1">
      <alignment horizontal="center" vertical="center"/>
    </xf>
    <xf numFmtId="0" fontId="10" fillId="0" borderId="0" xfId="732" applyFont="1"/>
    <xf numFmtId="0" fontId="11" fillId="0" borderId="32" xfId="7" quotePrefix="1" applyFont="1" applyBorder="1" applyAlignment="1">
      <alignment vertical="top" wrapText="1"/>
    </xf>
    <xf numFmtId="0" fontId="0" fillId="0" borderId="0" xfId="0" applyNumberFormat="1" applyFill="1" applyBorder="1" applyAlignment="1">
      <alignment horizontal="center"/>
    </xf>
    <xf numFmtId="0" fontId="8" fillId="18" borderId="4" xfId="0" applyFont="1" applyFill="1" applyBorder="1" applyAlignment="1">
      <alignment horizontal="center" vertical="center"/>
    </xf>
    <xf numFmtId="0" fontId="8" fillId="18" borderId="0" xfId="0" quotePrefix="1" applyNumberFormat="1" applyFont="1" applyFill="1" applyBorder="1" applyAlignment="1">
      <alignment horizontal="center" vertical="center"/>
    </xf>
    <xf numFmtId="0" fontId="8" fillId="18" borderId="0" xfId="0" applyNumberFormat="1" applyFont="1" applyFill="1" applyBorder="1" applyAlignment="1">
      <alignment horizontal="center" vertical="center"/>
    </xf>
    <xf numFmtId="0" fontId="8" fillId="18" borderId="7" xfId="0" applyNumberFormat="1" applyFont="1" applyFill="1" applyBorder="1" applyAlignment="1">
      <alignment horizontal="center" vertical="center"/>
    </xf>
    <xf numFmtId="0" fontId="8" fillId="18" borderId="7" xfId="0" quotePrefix="1" applyNumberFormat="1" applyFont="1" applyFill="1" applyBorder="1" applyAlignment="1">
      <alignment horizontal="center" vertical="center"/>
    </xf>
    <xf numFmtId="181" fontId="3" fillId="0" borderId="0" xfId="7" applyNumberFormat="1"/>
    <xf numFmtId="181" fontId="79" fillId="0" borderId="0" xfId="1603" applyNumberFormat="1" applyFont="1" applyFill="1" applyProtection="1">
      <protection locked="0"/>
    </xf>
    <xf numFmtId="0" fontId="3" fillId="0" borderId="0" xfId="7" applyAlignment="1">
      <alignment horizontal="left"/>
    </xf>
    <xf numFmtId="0" fontId="1" fillId="0" borderId="0" xfId="760" applyFont="1" applyAlignment="1">
      <alignment wrapText="1"/>
    </xf>
    <xf numFmtId="0" fontId="4" fillId="0" borderId="10" xfId="7" applyFont="1" applyBorder="1" applyAlignment="1">
      <alignment wrapText="1"/>
    </xf>
    <xf numFmtId="0" fontId="4" fillId="0" borderId="10" xfId="7" applyFont="1" applyBorder="1"/>
    <xf numFmtId="0" fontId="3" fillId="22" borderId="0" xfId="7" applyFill="1"/>
    <xf numFmtId="181" fontId="3" fillId="22" borderId="0" xfId="7" applyNumberFormat="1" applyFill="1"/>
    <xf numFmtId="181" fontId="79" fillId="22" borderId="0" xfId="1603" applyNumberFormat="1" applyFont="1" applyFill="1" applyProtection="1">
      <protection locked="0"/>
    </xf>
    <xf numFmtId="0" fontId="3" fillId="22" borderId="0" xfId="7" applyFill="1" applyAlignment="1">
      <alignment wrapText="1"/>
    </xf>
    <xf numFmtId="1" fontId="3" fillId="22" borderId="0" xfId="7" applyNumberFormat="1" applyFill="1"/>
    <xf numFmtId="0" fontId="3" fillId="23" borderId="0" xfId="7" applyFill="1"/>
    <xf numFmtId="1" fontId="3" fillId="23" borderId="0" xfId="7" applyNumberFormat="1" applyFill="1"/>
    <xf numFmtId="0" fontId="3" fillId="23" borderId="0" xfId="7" applyFill="1" applyAlignment="1">
      <alignment wrapText="1"/>
    </xf>
    <xf numFmtId="0" fontId="4" fillId="22" borderId="0" xfId="7" applyFont="1" applyFill="1"/>
    <xf numFmtId="0" fontId="4" fillId="23" borderId="0" xfId="7" applyFont="1" applyFill="1"/>
    <xf numFmtId="0" fontId="4" fillId="22" borderId="10" xfId="7" applyFont="1" applyFill="1" applyBorder="1"/>
    <xf numFmtId="1" fontId="4" fillId="22" borderId="10" xfId="7" applyNumberFormat="1" applyFont="1" applyFill="1" applyBorder="1"/>
    <xf numFmtId="0" fontId="4" fillId="23" borderId="10" xfId="7" applyFont="1" applyFill="1" applyBorder="1"/>
    <xf numFmtId="1" fontId="4" fillId="23" borderId="10" xfId="7" applyNumberFormat="1" applyFont="1" applyFill="1" applyBorder="1"/>
    <xf numFmtId="10" fontId="3" fillId="0" borderId="0" xfId="7" applyNumberFormat="1"/>
    <xf numFmtId="6" fontId="4" fillId="8" borderId="0" xfId="7" applyNumberFormat="1" applyFont="1" applyFill="1"/>
    <xf numFmtId="6" fontId="4" fillId="8" borderId="10" xfId="7" applyNumberFormat="1" applyFont="1" applyFill="1" applyBorder="1"/>
    <xf numFmtId="6" fontId="8" fillId="18" borderId="4" xfId="0" quotePrefix="1" applyNumberFormat="1" applyFont="1" applyFill="1" applyBorder="1" applyAlignment="1">
      <alignment horizontal="center" vertical="center"/>
    </xf>
    <xf numFmtId="0" fontId="73" fillId="0" borderId="0" xfId="0" applyFont="1" applyBorder="1" applyAlignment="1">
      <alignment horizontal="left" vertical="top" wrapText="1"/>
    </xf>
    <xf numFmtId="6" fontId="80" fillId="8" borderId="12" xfId="7" applyNumberFormat="1" applyFont="1" applyFill="1" applyBorder="1"/>
    <xf numFmtId="0" fontId="34" fillId="0" borderId="0" xfId="732" applyFont="1"/>
    <xf numFmtId="0" fontId="34" fillId="8" borderId="0" xfId="732" applyFont="1" applyFill="1"/>
    <xf numFmtId="0" fontId="11" fillId="0" borderId="0" xfId="7" applyFont="1" applyAlignment="1">
      <alignment vertical="top"/>
    </xf>
    <xf numFmtId="0" fontId="0" fillId="0" borderId="0" xfId="0" applyAlignment="1">
      <alignment horizontal="left"/>
    </xf>
    <xf numFmtId="0" fontId="82" fillId="0" borderId="12" xfId="0" applyFont="1" applyBorder="1" applyAlignment="1">
      <alignment horizontal="left" vertical="top" wrapText="1"/>
    </xf>
    <xf numFmtId="0" fontId="36" fillId="12" borderId="0" xfId="7" applyFont="1" applyFill="1" applyBorder="1" applyAlignment="1">
      <alignment horizontal="left" vertical="top" wrapText="1"/>
    </xf>
    <xf numFmtId="0" fontId="36" fillId="12" borderId="0" xfId="7" applyFont="1" applyFill="1" applyBorder="1" applyAlignment="1">
      <alignment horizontal="left" wrapText="1"/>
    </xf>
    <xf numFmtId="0" fontId="40" fillId="12" borderId="0" xfId="7" applyFont="1" applyFill="1" applyBorder="1" applyAlignment="1">
      <alignment horizontal="left" wrapText="1"/>
    </xf>
    <xf numFmtId="0" fontId="76" fillId="20" borderId="5" xfId="0" applyFont="1" applyFill="1" applyBorder="1" applyAlignment="1">
      <alignment horizontal="center" vertical="center"/>
    </xf>
    <xf numFmtId="0" fontId="76" fillId="20" borderId="0" xfId="0" applyFont="1" applyFill="1" applyBorder="1" applyAlignment="1">
      <alignment horizontal="center" vertical="center"/>
    </xf>
    <xf numFmtId="0" fontId="9" fillId="2" borderId="1" xfId="0" applyFont="1" applyFill="1" applyBorder="1" applyAlignment="1">
      <alignment horizontal="center" vertical="center" textRotation="90" wrapText="1"/>
    </xf>
    <xf numFmtId="0" fontId="9" fillId="2" borderId="5" xfId="0" applyFont="1" applyFill="1" applyBorder="1" applyAlignment="1">
      <alignment horizontal="center" vertical="center" textRotation="90" wrapText="1"/>
    </xf>
    <xf numFmtId="0" fontId="9" fillId="2" borderId="8" xfId="0" applyFont="1" applyFill="1" applyBorder="1" applyAlignment="1">
      <alignment horizontal="center" vertical="center" textRotation="90" wrapText="1"/>
    </xf>
    <xf numFmtId="0" fontId="81" fillId="24" borderId="0" xfId="732" applyFont="1" applyFill="1" applyBorder="1" applyAlignment="1">
      <alignment horizontal="left" vertical="top" wrapText="1"/>
    </xf>
    <xf numFmtId="0" fontId="3" fillId="0" borderId="0" xfId="0" applyFont="1" applyAlignment="1">
      <alignment horizontal="center"/>
    </xf>
    <xf numFmtId="0" fontId="0" fillId="0" borderId="0" xfId="0" applyAlignment="1">
      <alignment horizontal="center"/>
    </xf>
    <xf numFmtId="0" fontId="69" fillId="0" borderId="5" xfId="7" applyFont="1" applyBorder="1" applyAlignment="1">
      <alignment horizontal="left" vertical="top" wrapText="1"/>
    </xf>
    <xf numFmtId="0" fontId="69" fillId="0" borderId="0" xfId="7" applyFont="1" applyAlignment="1">
      <alignment horizontal="left" vertical="top" wrapText="1"/>
    </xf>
    <xf numFmtId="0" fontId="3" fillId="0" borderId="0" xfId="7" applyAlignment="1">
      <alignment horizontal="left" wrapText="1"/>
    </xf>
  </cellXfs>
  <cellStyles count="1604">
    <cellStyle name="%" xfId="16"/>
    <cellStyle name="_20060502 - Sink calculations v1" xfId="17"/>
    <cellStyle name="_20060502 - Transmission costs v1 (integrated)" xfId="18"/>
    <cellStyle name="_Sheet1" xfId="19"/>
    <cellStyle name="2x indented GHG Textfiels" xfId="20"/>
    <cellStyle name="2x indented GHG Textfiels 10" xfId="21"/>
    <cellStyle name="2x indented GHG Textfiels 11" xfId="22"/>
    <cellStyle name="2x indented GHG Textfiels 12" xfId="23"/>
    <cellStyle name="2x indented GHG Textfiels 13" xfId="24"/>
    <cellStyle name="2x indented GHG Textfiels 14" xfId="25"/>
    <cellStyle name="2x indented GHG Textfiels 15" xfId="26"/>
    <cellStyle name="2x indented GHG Textfiels 16" xfId="27"/>
    <cellStyle name="2x indented GHG Textfiels 2" xfId="28"/>
    <cellStyle name="2x indented GHG Textfiels 3" xfId="29"/>
    <cellStyle name="2x indented GHG Textfiels 4" xfId="30"/>
    <cellStyle name="2x indented GHG Textfiels 5" xfId="31"/>
    <cellStyle name="2x indented GHG Textfiels 6" xfId="32"/>
    <cellStyle name="2x indented GHG Textfiels 7" xfId="33"/>
    <cellStyle name="2x indented GHG Textfiels 8" xfId="34"/>
    <cellStyle name="2x indented GHG Textfiels 9" xfId="35"/>
    <cellStyle name="5x indented GHG Textfiels" xfId="36"/>
    <cellStyle name="5x indented GHG Textfiels 10" xfId="37"/>
    <cellStyle name="5x indented GHG Textfiels 11" xfId="38"/>
    <cellStyle name="5x indented GHG Textfiels 12" xfId="39"/>
    <cellStyle name="5x indented GHG Textfiels 13" xfId="40"/>
    <cellStyle name="5x indented GHG Textfiels 14" xfId="41"/>
    <cellStyle name="5x indented GHG Textfiels 15" xfId="42"/>
    <cellStyle name="5x indented GHG Textfiels 16" xfId="43"/>
    <cellStyle name="5x indented GHG Textfiels 2" xfId="44"/>
    <cellStyle name="5x indented GHG Textfiels 3" xfId="45"/>
    <cellStyle name="5x indented GHG Textfiels 4" xfId="46"/>
    <cellStyle name="5x indented GHG Textfiels 5" xfId="47"/>
    <cellStyle name="5x indented GHG Textfiels 6" xfId="48"/>
    <cellStyle name="5x indented GHG Textfiels 7" xfId="49"/>
    <cellStyle name="5x indented GHG Textfiels 8" xfId="50"/>
    <cellStyle name="5x indented GHG Textfiels 9" xfId="51"/>
    <cellStyle name="AggblueCels_1x" xfId="52"/>
    <cellStyle name="AggBoldCells" xfId="53"/>
    <cellStyle name="AggCels" xfId="54"/>
    <cellStyle name="assumption 1" xfId="55"/>
    <cellStyle name="assumption 2" xfId="56"/>
    <cellStyle name="assumption 4" xfId="57"/>
    <cellStyle name="Assumption Date" xfId="58"/>
    <cellStyle name="Bad 2" xfId="59"/>
    <cellStyle name="Calc_%" xfId="60"/>
    <cellStyle name="ColumnHeading" xfId="61"/>
    <cellStyle name="Comma [2]" xfId="62"/>
    <cellStyle name="Comma 10" xfId="63"/>
    <cellStyle name="Comma 11" xfId="64"/>
    <cellStyle name="Comma 11 10" xfId="65"/>
    <cellStyle name="Comma 11 11" xfId="66"/>
    <cellStyle name="Comma 11 12" xfId="67"/>
    <cellStyle name="Comma 11 13" xfId="68"/>
    <cellStyle name="Comma 11 14" xfId="69"/>
    <cellStyle name="Comma 11 15" xfId="70"/>
    <cellStyle name="Comma 11 2" xfId="71"/>
    <cellStyle name="Comma 11 3" xfId="72"/>
    <cellStyle name="Comma 11 4" xfId="73"/>
    <cellStyle name="Comma 11 5" xfId="74"/>
    <cellStyle name="Comma 11 6" xfId="75"/>
    <cellStyle name="Comma 11 7" xfId="76"/>
    <cellStyle name="Comma 11 8" xfId="77"/>
    <cellStyle name="Comma 11 9" xfId="78"/>
    <cellStyle name="Comma 12" xfId="79"/>
    <cellStyle name="Comma 13" xfId="80"/>
    <cellStyle name="Comma 13 10" xfId="81"/>
    <cellStyle name="Comma 13 11" xfId="82"/>
    <cellStyle name="Comma 13 12" xfId="83"/>
    <cellStyle name="Comma 13 13" xfId="84"/>
    <cellStyle name="Comma 13 14" xfId="85"/>
    <cellStyle name="Comma 13 15" xfId="86"/>
    <cellStyle name="Comma 13 2" xfId="87"/>
    <cellStyle name="Comma 13 3" xfId="88"/>
    <cellStyle name="Comma 13 4" xfId="89"/>
    <cellStyle name="Comma 13 5" xfId="90"/>
    <cellStyle name="Comma 13 6" xfId="91"/>
    <cellStyle name="Comma 13 7" xfId="92"/>
    <cellStyle name="Comma 13 8" xfId="93"/>
    <cellStyle name="Comma 13 9" xfId="94"/>
    <cellStyle name="Comma 14" xfId="95"/>
    <cellStyle name="Comma 15" xfId="96"/>
    <cellStyle name="Comma 16" xfId="97"/>
    <cellStyle name="Comma 17" xfId="98"/>
    <cellStyle name="Comma 17 2" xfId="99"/>
    <cellStyle name="Comma 17 2 2" xfId="100"/>
    <cellStyle name="Comma 17 3" xfId="101"/>
    <cellStyle name="Comma 17 3 2" xfId="102"/>
    <cellStyle name="Comma 17 4" xfId="103"/>
    <cellStyle name="Comma 18" xfId="104"/>
    <cellStyle name="Comma 19" xfId="105"/>
    <cellStyle name="Comma 2" xfId="15"/>
    <cellStyle name="Comma 2 10" xfId="106"/>
    <cellStyle name="Comma 2 10 10" xfId="107"/>
    <cellStyle name="Comma 2 10 11" xfId="108"/>
    <cellStyle name="Comma 2 10 12" xfId="109"/>
    <cellStyle name="Comma 2 10 13" xfId="110"/>
    <cellStyle name="Comma 2 10 14" xfId="111"/>
    <cellStyle name="Comma 2 10 15" xfId="112"/>
    <cellStyle name="Comma 2 10 2" xfId="113"/>
    <cellStyle name="Comma 2 10 3" xfId="114"/>
    <cellStyle name="Comma 2 10 4" xfId="115"/>
    <cellStyle name="Comma 2 10 5" xfId="116"/>
    <cellStyle name="Comma 2 10 6" xfId="117"/>
    <cellStyle name="Comma 2 10 7" xfId="118"/>
    <cellStyle name="Comma 2 10 8" xfId="119"/>
    <cellStyle name="Comma 2 10 9" xfId="120"/>
    <cellStyle name="Comma 2 11" xfId="121"/>
    <cellStyle name="Comma 2 11 10" xfId="122"/>
    <cellStyle name="Comma 2 11 11" xfId="123"/>
    <cellStyle name="Comma 2 11 12" xfId="124"/>
    <cellStyle name="Comma 2 11 13" xfId="125"/>
    <cellStyle name="Comma 2 11 14" xfId="126"/>
    <cellStyle name="Comma 2 11 15" xfId="127"/>
    <cellStyle name="Comma 2 11 2" xfId="128"/>
    <cellStyle name="Comma 2 11 3" xfId="129"/>
    <cellStyle name="Comma 2 11 4" xfId="130"/>
    <cellStyle name="Comma 2 11 5" xfId="131"/>
    <cellStyle name="Comma 2 11 6" xfId="132"/>
    <cellStyle name="Comma 2 11 7" xfId="133"/>
    <cellStyle name="Comma 2 11 8" xfId="134"/>
    <cellStyle name="Comma 2 11 9" xfId="135"/>
    <cellStyle name="Comma 2 12" xfId="136"/>
    <cellStyle name="Comma 2 12 10" xfId="137"/>
    <cellStyle name="Comma 2 12 11" xfId="138"/>
    <cellStyle name="Comma 2 12 12" xfId="139"/>
    <cellStyle name="Comma 2 12 13" xfId="140"/>
    <cellStyle name="Comma 2 12 14" xfId="141"/>
    <cellStyle name="Comma 2 12 15" xfId="142"/>
    <cellStyle name="Comma 2 12 2" xfId="143"/>
    <cellStyle name="Comma 2 12 3" xfId="144"/>
    <cellStyle name="Comma 2 12 4" xfId="145"/>
    <cellStyle name="Comma 2 12 5" xfId="146"/>
    <cellStyle name="Comma 2 12 6" xfId="147"/>
    <cellStyle name="Comma 2 12 7" xfId="148"/>
    <cellStyle name="Comma 2 12 8" xfId="149"/>
    <cellStyle name="Comma 2 12 9" xfId="150"/>
    <cellStyle name="Comma 2 13" xfId="151"/>
    <cellStyle name="Comma 2 13 10" xfId="152"/>
    <cellStyle name="Comma 2 13 11" xfId="153"/>
    <cellStyle name="Comma 2 13 12" xfId="154"/>
    <cellStyle name="Comma 2 13 13" xfId="155"/>
    <cellStyle name="Comma 2 13 14" xfId="156"/>
    <cellStyle name="Comma 2 13 15" xfId="157"/>
    <cellStyle name="Comma 2 13 2" xfId="158"/>
    <cellStyle name="Comma 2 13 3" xfId="159"/>
    <cellStyle name="Comma 2 13 4" xfId="160"/>
    <cellStyle name="Comma 2 13 5" xfId="161"/>
    <cellStyle name="Comma 2 13 6" xfId="162"/>
    <cellStyle name="Comma 2 13 7" xfId="163"/>
    <cellStyle name="Comma 2 13 8" xfId="164"/>
    <cellStyle name="Comma 2 13 9" xfId="165"/>
    <cellStyle name="Comma 2 14" xfId="166"/>
    <cellStyle name="Comma 2 14 10" xfId="167"/>
    <cellStyle name="Comma 2 14 11" xfId="168"/>
    <cellStyle name="Comma 2 14 12" xfId="169"/>
    <cellStyle name="Comma 2 14 13" xfId="170"/>
    <cellStyle name="Comma 2 14 14" xfId="171"/>
    <cellStyle name="Comma 2 14 15" xfId="172"/>
    <cellStyle name="Comma 2 14 2" xfId="173"/>
    <cellStyle name="Comma 2 14 3" xfId="174"/>
    <cellStyle name="Comma 2 14 4" xfId="175"/>
    <cellStyle name="Comma 2 14 5" xfId="176"/>
    <cellStyle name="Comma 2 14 6" xfId="177"/>
    <cellStyle name="Comma 2 14 7" xfId="178"/>
    <cellStyle name="Comma 2 14 8" xfId="179"/>
    <cellStyle name="Comma 2 14 9" xfId="180"/>
    <cellStyle name="Comma 2 15" xfId="181"/>
    <cellStyle name="Comma 2 15 10" xfId="182"/>
    <cellStyle name="Comma 2 15 11" xfId="183"/>
    <cellStyle name="Comma 2 15 12" xfId="184"/>
    <cellStyle name="Comma 2 15 13" xfId="185"/>
    <cellStyle name="Comma 2 15 14" xfId="186"/>
    <cellStyle name="Comma 2 15 15" xfId="187"/>
    <cellStyle name="Comma 2 15 2" xfId="188"/>
    <cellStyle name="Comma 2 15 3" xfId="189"/>
    <cellStyle name="Comma 2 15 4" xfId="190"/>
    <cellStyle name="Comma 2 15 5" xfId="191"/>
    <cellStyle name="Comma 2 15 6" xfId="192"/>
    <cellStyle name="Comma 2 15 7" xfId="193"/>
    <cellStyle name="Comma 2 15 8" xfId="194"/>
    <cellStyle name="Comma 2 15 9" xfId="195"/>
    <cellStyle name="Comma 2 16" xfId="196"/>
    <cellStyle name="Comma 2 16 10" xfId="197"/>
    <cellStyle name="Comma 2 16 11" xfId="198"/>
    <cellStyle name="Comma 2 16 12" xfId="199"/>
    <cellStyle name="Comma 2 16 13" xfId="200"/>
    <cellStyle name="Comma 2 16 14" xfId="201"/>
    <cellStyle name="Comma 2 16 15" xfId="202"/>
    <cellStyle name="Comma 2 16 2" xfId="203"/>
    <cellStyle name="Comma 2 16 3" xfId="204"/>
    <cellStyle name="Comma 2 16 4" xfId="205"/>
    <cellStyle name="Comma 2 16 5" xfId="206"/>
    <cellStyle name="Comma 2 16 6" xfId="207"/>
    <cellStyle name="Comma 2 16 7" xfId="208"/>
    <cellStyle name="Comma 2 16 8" xfId="209"/>
    <cellStyle name="Comma 2 16 9" xfId="210"/>
    <cellStyle name="Comma 2 17" xfId="211"/>
    <cellStyle name="Comma 2 17 10" xfId="212"/>
    <cellStyle name="Comma 2 17 11" xfId="213"/>
    <cellStyle name="Comma 2 17 12" xfId="214"/>
    <cellStyle name="Comma 2 17 13" xfId="215"/>
    <cellStyle name="Comma 2 17 14" xfId="216"/>
    <cellStyle name="Comma 2 17 15" xfId="217"/>
    <cellStyle name="Comma 2 17 2" xfId="218"/>
    <cellStyle name="Comma 2 17 3" xfId="219"/>
    <cellStyle name="Comma 2 17 4" xfId="220"/>
    <cellStyle name="Comma 2 17 5" xfId="221"/>
    <cellStyle name="Comma 2 17 6" xfId="222"/>
    <cellStyle name="Comma 2 17 7" xfId="223"/>
    <cellStyle name="Comma 2 17 8" xfId="224"/>
    <cellStyle name="Comma 2 17 9" xfId="225"/>
    <cellStyle name="Comma 2 18" xfId="226"/>
    <cellStyle name="Comma 2 18 10" xfId="227"/>
    <cellStyle name="Comma 2 18 11" xfId="228"/>
    <cellStyle name="Comma 2 18 12" xfId="229"/>
    <cellStyle name="Comma 2 18 13" xfId="230"/>
    <cellStyle name="Comma 2 18 14" xfId="231"/>
    <cellStyle name="Comma 2 18 15" xfId="232"/>
    <cellStyle name="Comma 2 18 2" xfId="233"/>
    <cellStyle name="Comma 2 18 3" xfId="234"/>
    <cellStyle name="Comma 2 18 4" xfId="235"/>
    <cellStyle name="Comma 2 18 5" xfId="236"/>
    <cellStyle name="Comma 2 18 6" xfId="237"/>
    <cellStyle name="Comma 2 18 7" xfId="238"/>
    <cellStyle name="Comma 2 18 8" xfId="239"/>
    <cellStyle name="Comma 2 18 9" xfId="240"/>
    <cellStyle name="Comma 2 19" xfId="241"/>
    <cellStyle name="Comma 2 19 10" xfId="242"/>
    <cellStyle name="Comma 2 19 11" xfId="243"/>
    <cellStyle name="Comma 2 19 12" xfId="244"/>
    <cellStyle name="Comma 2 19 13" xfId="245"/>
    <cellStyle name="Comma 2 19 14" xfId="246"/>
    <cellStyle name="Comma 2 19 15" xfId="247"/>
    <cellStyle name="Comma 2 19 2" xfId="248"/>
    <cellStyle name="Comma 2 19 3" xfId="249"/>
    <cellStyle name="Comma 2 19 4" xfId="250"/>
    <cellStyle name="Comma 2 19 5" xfId="251"/>
    <cellStyle name="Comma 2 19 6" xfId="252"/>
    <cellStyle name="Comma 2 19 7" xfId="253"/>
    <cellStyle name="Comma 2 19 8" xfId="254"/>
    <cellStyle name="Comma 2 19 9" xfId="255"/>
    <cellStyle name="Comma 2 2" xfId="256"/>
    <cellStyle name="Comma 2 2 10" xfId="257"/>
    <cellStyle name="Comma 2 2 11" xfId="258"/>
    <cellStyle name="Comma 2 2 12" xfId="259"/>
    <cellStyle name="Comma 2 2 13" xfId="260"/>
    <cellStyle name="Comma 2 2 14" xfId="261"/>
    <cellStyle name="Comma 2 2 15" xfId="262"/>
    <cellStyle name="Comma 2 2 2" xfId="263"/>
    <cellStyle name="Comma 2 2 3" xfId="264"/>
    <cellStyle name="Comma 2 2 4" xfId="265"/>
    <cellStyle name="Comma 2 2 5" xfId="266"/>
    <cellStyle name="Comma 2 2 6" xfId="267"/>
    <cellStyle name="Comma 2 2 7" xfId="268"/>
    <cellStyle name="Comma 2 2 8" xfId="269"/>
    <cellStyle name="Comma 2 2 9" xfId="270"/>
    <cellStyle name="Comma 2 20" xfId="271"/>
    <cellStyle name="Comma 2 21" xfId="272"/>
    <cellStyle name="Comma 2 21 10" xfId="273"/>
    <cellStyle name="Comma 2 21 11" xfId="274"/>
    <cellStyle name="Comma 2 21 12" xfId="275"/>
    <cellStyle name="Comma 2 21 13" xfId="276"/>
    <cellStyle name="Comma 2 21 14" xfId="277"/>
    <cellStyle name="Comma 2 21 15" xfId="278"/>
    <cellStyle name="Comma 2 21 2" xfId="279"/>
    <cellStyle name="Comma 2 21 3" xfId="280"/>
    <cellStyle name="Comma 2 21 4" xfId="281"/>
    <cellStyle name="Comma 2 21 5" xfId="282"/>
    <cellStyle name="Comma 2 21 6" xfId="283"/>
    <cellStyle name="Comma 2 21 7" xfId="284"/>
    <cellStyle name="Comma 2 21 8" xfId="285"/>
    <cellStyle name="Comma 2 21 9" xfId="286"/>
    <cellStyle name="Comma 2 22" xfId="287"/>
    <cellStyle name="Comma 2 23" xfId="288"/>
    <cellStyle name="Comma 2 24" xfId="289"/>
    <cellStyle name="Comma 2 3" xfId="290"/>
    <cellStyle name="Comma 2 3 10" xfId="291"/>
    <cellStyle name="Comma 2 3 11" xfId="292"/>
    <cellStyle name="Comma 2 3 12" xfId="293"/>
    <cellStyle name="Comma 2 3 13" xfId="294"/>
    <cellStyle name="Comma 2 3 14" xfId="295"/>
    <cellStyle name="Comma 2 3 15" xfId="296"/>
    <cellStyle name="Comma 2 3 2" xfId="297"/>
    <cellStyle name="Comma 2 3 3" xfId="298"/>
    <cellStyle name="Comma 2 3 4" xfId="299"/>
    <cellStyle name="Comma 2 3 5" xfId="300"/>
    <cellStyle name="Comma 2 3 6" xfId="301"/>
    <cellStyle name="Comma 2 3 7" xfId="302"/>
    <cellStyle name="Comma 2 3 8" xfId="303"/>
    <cellStyle name="Comma 2 3 9" xfId="304"/>
    <cellStyle name="Comma 2 4" xfId="305"/>
    <cellStyle name="Comma 2 4 10" xfId="306"/>
    <cellStyle name="Comma 2 4 11" xfId="307"/>
    <cellStyle name="Comma 2 4 12" xfId="308"/>
    <cellStyle name="Comma 2 4 13" xfId="309"/>
    <cellStyle name="Comma 2 4 14" xfId="310"/>
    <cellStyle name="Comma 2 4 15" xfId="311"/>
    <cellStyle name="Comma 2 4 2" xfId="312"/>
    <cellStyle name="Comma 2 4 3" xfId="313"/>
    <cellStyle name="Comma 2 4 4" xfId="314"/>
    <cellStyle name="Comma 2 4 5" xfId="315"/>
    <cellStyle name="Comma 2 4 6" xfId="316"/>
    <cellStyle name="Comma 2 4 7" xfId="317"/>
    <cellStyle name="Comma 2 4 8" xfId="318"/>
    <cellStyle name="Comma 2 4 9" xfId="319"/>
    <cellStyle name="Comma 2 5" xfId="320"/>
    <cellStyle name="Comma 2 5 10" xfId="321"/>
    <cellStyle name="Comma 2 5 11" xfId="322"/>
    <cellStyle name="Comma 2 5 12" xfId="323"/>
    <cellStyle name="Comma 2 5 13" xfId="324"/>
    <cellStyle name="Comma 2 5 14" xfId="325"/>
    <cellStyle name="Comma 2 5 15" xfId="326"/>
    <cellStyle name="Comma 2 5 2" xfId="327"/>
    <cellStyle name="Comma 2 5 3" xfId="328"/>
    <cellStyle name="Comma 2 5 4" xfId="329"/>
    <cellStyle name="Comma 2 5 5" xfId="330"/>
    <cellStyle name="Comma 2 5 6" xfId="331"/>
    <cellStyle name="Comma 2 5 7" xfId="332"/>
    <cellStyle name="Comma 2 5 8" xfId="333"/>
    <cellStyle name="Comma 2 5 9" xfId="334"/>
    <cellStyle name="Comma 2 6" xfId="335"/>
    <cellStyle name="Comma 2 6 10" xfId="336"/>
    <cellStyle name="Comma 2 6 11" xfId="337"/>
    <cellStyle name="Comma 2 6 12" xfId="338"/>
    <cellStyle name="Comma 2 6 13" xfId="339"/>
    <cellStyle name="Comma 2 6 14" xfId="340"/>
    <cellStyle name="Comma 2 6 15" xfId="341"/>
    <cellStyle name="Comma 2 6 2" xfId="342"/>
    <cellStyle name="Comma 2 6 3" xfId="343"/>
    <cellStyle name="Comma 2 6 4" xfId="344"/>
    <cellStyle name="Comma 2 6 5" xfId="345"/>
    <cellStyle name="Comma 2 6 6" xfId="346"/>
    <cellStyle name="Comma 2 6 7" xfId="347"/>
    <cellStyle name="Comma 2 6 8" xfId="348"/>
    <cellStyle name="Comma 2 6 9" xfId="349"/>
    <cellStyle name="Comma 2 7" xfId="350"/>
    <cellStyle name="Comma 2 7 10" xfId="351"/>
    <cellStyle name="Comma 2 7 11" xfId="352"/>
    <cellStyle name="Comma 2 7 12" xfId="353"/>
    <cellStyle name="Comma 2 7 13" xfId="354"/>
    <cellStyle name="Comma 2 7 14" xfId="355"/>
    <cellStyle name="Comma 2 7 15" xfId="356"/>
    <cellStyle name="Comma 2 7 2" xfId="357"/>
    <cellStyle name="Comma 2 7 3" xfId="358"/>
    <cellStyle name="Comma 2 7 4" xfId="359"/>
    <cellStyle name="Comma 2 7 5" xfId="360"/>
    <cellStyle name="Comma 2 7 6" xfId="361"/>
    <cellStyle name="Comma 2 7 7" xfId="362"/>
    <cellStyle name="Comma 2 7 8" xfId="363"/>
    <cellStyle name="Comma 2 7 9" xfId="364"/>
    <cellStyle name="Comma 2 8" xfId="365"/>
    <cellStyle name="Comma 2 8 10" xfId="366"/>
    <cellStyle name="Comma 2 8 11" xfId="367"/>
    <cellStyle name="Comma 2 8 12" xfId="368"/>
    <cellStyle name="Comma 2 8 13" xfId="369"/>
    <cellStyle name="Comma 2 8 14" xfId="370"/>
    <cellStyle name="Comma 2 8 15" xfId="371"/>
    <cellStyle name="Comma 2 8 2" xfId="372"/>
    <cellStyle name="Comma 2 8 3" xfId="373"/>
    <cellStyle name="Comma 2 8 4" xfId="374"/>
    <cellStyle name="Comma 2 8 5" xfId="375"/>
    <cellStyle name="Comma 2 8 6" xfId="376"/>
    <cellStyle name="Comma 2 8 7" xfId="377"/>
    <cellStyle name="Comma 2 8 8" xfId="378"/>
    <cellStyle name="Comma 2 8 9" xfId="379"/>
    <cellStyle name="Comma 2 9" xfId="380"/>
    <cellStyle name="Comma 2 9 10" xfId="381"/>
    <cellStyle name="Comma 2 9 11" xfId="382"/>
    <cellStyle name="Comma 2 9 12" xfId="383"/>
    <cellStyle name="Comma 2 9 13" xfId="384"/>
    <cellStyle name="Comma 2 9 14" xfId="385"/>
    <cellStyle name="Comma 2 9 15" xfId="386"/>
    <cellStyle name="Comma 2 9 2" xfId="387"/>
    <cellStyle name="Comma 2 9 3" xfId="388"/>
    <cellStyle name="Comma 2 9 4" xfId="389"/>
    <cellStyle name="Comma 2 9 5" xfId="390"/>
    <cellStyle name="Comma 2 9 6" xfId="391"/>
    <cellStyle name="Comma 2 9 7" xfId="392"/>
    <cellStyle name="Comma 2 9 8" xfId="393"/>
    <cellStyle name="Comma 2 9 9" xfId="394"/>
    <cellStyle name="Comma 2_Measures&amp;Barriers_v1_1" xfId="395"/>
    <cellStyle name="Comma 3" xfId="396"/>
    <cellStyle name="Comma 3 2" xfId="397"/>
    <cellStyle name="Comma 4" xfId="398"/>
    <cellStyle name="Comma 4 10" xfId="399"/>
    <cellStyle name="Comma 4 11" xfId="400"/>
    <cellStyle name="Comma 4 12" xfId="401"/>
    <cellStyle name="Comma 4 13" xfId="402"/>
    <cellStyle name="Comma 4 14" xfId="403"/>
    <cellStyle name="Comma 4 15" xfId="404"/>
    <cellStyle name="Comma 4 16" xfId="405"/>
    <cellStyle name="Comma 4 2" xfId="406"/>
    <cellStyle name="Comma 4 2 2" xfId="407"/>
    <cellStyle name="Comma 4 2 3" xfId="408"/>
    <cellStyle name="Comma 4 3" xfId="409"/>
    <cellStyle name="Comma 4 4" xfId="410"/>
    <cellStyle name="Comma 4 5" xfId="411"/>
    <cellStyle name="Comma 4 6" xfId="412"/>
    <cellStyle name="Comma 4 7" xfId="413"/>
    <cellStyle name="Comma 4 8" xfId="414"/>
    <cellStyle name="Comma 4 9" xfId="415"/>
    <cellStyle name="Comma 5" xfId="416"/>
    <cellStyle name="Comma 5 10" xfId="417"/>
    <cellStyle name="Comma 5 11" xfId="418"/>
    <cellStyle name="Comma 5 12" xfId="419"/>
    <cellStyle name="Comma 5 13" xfId="420"/>
    <cellStyle name="Comma 5 14" xfId="421"/>
    <cellStyle name="Comma 5 15" xfId="422"/>
    <cellStyle name="Comma 5 16" xfId="423"/>
    <cellStyle name="Comma 5 2" xfId="424"/>
    <cellStyle name="Comma 5 3" xfId="425"/>
    <cellStyle name="Comma 5 4" xfId="426"/>
    <cellStyle name="Comma 5 5" xfId="427"/>
    <cellStyle name="Comma 5 6" xfId="428"/>
    <cellStyle name="Comma 5 7" xfId="429"/>
    <cellStyle name="Comma 5 8" xfId="430"/>
    <cellStyle name="Comma 5 9" xfId="431"/>
    <cellStyle name="Comma 6" xfId="432"/>
    <cellStyle name="Comma 6 10" xfId="433"/>
    <cellStyle name="Comma 6 11" xfId="434"/>
    <cellStyle name="Comma 6 12" xfId="435"/>
    <cellStyle name="Comma 6 13" xfId="436"/>
    <cellStyle name="Comma 6 14" xfId="437"/>
    <cellStyle name="Comma 6 15" xfId="438"/>
    <cellStyle name="Comma 6 2" xfId="439"/>
    <cellStyle name="Comma 6 3" xfId="440"/>
    <cellStyle name="Comma 6 4" xfId="441"/>
    <cellStyle name="Comma 6 5" xfId="442"/>
    <cellStyle name="Comma 6 6" xfId="443"/>
    <cellStyle name="Comma 6 7" xfId="444"/>
    <cellStyle name="Comma 6 8" xfId="445"/>
    <cellStyle name="Comma 6 9" xfId="446"/>
    <cellStyle name="Comma 7" xfId="447"/>
    <cellStyle name="Comma 7 10" xfId="448"/>
    <cellStyle name="Comma 7 11" xfId="449"/>
    <cellStyle name="Comma 7 12" xfId="450"/>
    <cellStyle name="Comma 7 13" xfId="451"/>
    <cellStyle name="Comma 7 14" xfId="452"/>
    <cellStyle name="Comma 7 15" xfId="453"/>
    <cellStyle name="Comma 7 16" xfId="454"/>
    <cellStyle name="Comma 7 2" xfId="455"/>
    <cellStyle name="Comma 7 3" xfId="456"/>
    <cellStyle name="Comma 7 4" xfId="457"/>
    <cellStyle name="Comma 7 5" xfId="458"/>
    <cellStyle name="Comma 7 6" xfId="459"/>
    <cellStyle name="Comma 7 7" xfId="460"/>
    <cellStyle name="Comma 7 8" xfId="461"/>
    <cellStyle name="Comma 7 9" xfId="462"/>
    <cellStyle name="Comma 8" xfId="463"/>
    <cellStyle name="Comma 8 10" xfId="464"/>
    <cellStyle name="Comma 8 11" xfId="465"/>
    <cellStyle name="Comma 8 12" xfId="466"/>
    <cellStyle name="Comma 8 13" xfId="467"/>
    <cellStyle name="Comma 8 14" xfId="468"/>
    <cellStyle name="Comma 8 15" xfId="469"/>
    <cellStyle name="Comma 8 16" xfId="470"/>
    <cellStyle name="Comma 8 2" xfId="471"/>
    <cellStyle name="Comma 8 3" xfId="472"/>
    <cellStyle name="Comma 8 4" xfId="473"/>
    <cellStyle name="Comma 8 5" xfId="474"/>
    <cellStyle name="Comma 8 6" xfId="475"/>
    <cellStyle name="Comma 8 7" xfId="476"/>
    <cellStyle name="Comma 8 8" xfId="477"/>
    <cellStyle name="Comma 8 9" xfId="478"/>
    <cellStyle name="Comma 9" xfId="479"/>
    <cellStyle name="Comma 9 10" xfId="480"/>
    <cellStyle name="Comma 9 11" xfId="481"/>
    <cellStyle name="Comma 9 12" xfId="482"/>
    <cellStyle name="Comma 9 13" xfId="483"/>
    <cellStyle name="Comma 9 14" xfId="484"/>
    <cellStyle name="Comma 9 15" xfId="485"/>
    <cellStyle name="Comma 9 2" xfId="486"/>
    <cellStyle name="Comma 9 3" xfId="487"/>
    <cellStyle name="Comma 9 4" xfId="488"/>
    <cellStyle name="Comma 9 5" xfId="489"/>
    <cellStyle name="Comma 9 6" xfId="490"/>
    <cellStyle name="Comma 9 7" xfId="491"/>
    <cellStyle name="Comma 9 8" xfId="492"/>
    <cellStyle name="Comma 9 9" xfId="493"/>
    <cellStyle name="Comma0" xfId="494"/>
    <cellStyle name="Constants" xfId="495"/>
    <cellStyle name="Currency 2" xfId="496"/>
    <cellStyle name="Currency 2 10" xfId="497"/>
    <cellStyle name="Currency 2 10 10" xfId="498"/>
    <cellStyle name="Currency 2 10 11" xfId="499"/>
    <cellStyle name="Currency 2 10 12" xfId="500"/>
    <cellStyle name="Currency 2 10 13" xfId="501"/>
    <cellStyle name="Currency 2 10 14" xfId="502"/>
    <cellStyle name="Currency 2 10 15" xfId="503"/>
    <cellStyle name="Currency 2 10 2" xfId="504"/>
    <cellStyle name="Currency 2 10 3" xfId="505"/>
    <cellStyle name="Currency 2 10 4" xfId="506"/>
    <cellStyle name="Currency 2 10 5" xfId="507"/>
    <cellStyle name="Currency 2 10 6" xfId="508"/>
    <cellStyle name="Currency 2 10 7" xfId="509"/>
    <cellStyle name="Currency 2 10 8" xfId="510"/>
    <cellStyle name="Currency 2 10 9" xfId="511"/>
    <cellStyle name="Currency 2 11" xfId="512"/>
    <cellStyle name="Currency 2 11 10" xfId="513"/>
    <cellStyle name="Currency 2 11 11" xfId="514"/>
    <cellStyle name="Currency 2 11 12" xfId="515"/>
    <cellStyle name="Currency 2 11 13" xfId="516"/>
    <cellStyle name="Currency 2 11 14" xfId="517"/>
    <cellStyle name="Currency 2 11 15" xfId="518"/>
    <cellStyle name="Currency 2 11 2" xfId="519"/>
    <cellStyle name="Currency 2 11 3" xfId="520"/>
    <cellStyle name="Currency 2 11 4" xfId="521"/>
    <cellStyle name="Currency 2 11 5" xfId="522"/>
    <cellStyle name="Currency 2 11 6" xfId="523"/>
    <cellStyle name="Currency 2 11 7" xfId="524"/>
    <cellStyle name="Currency 2 11 8" xfId="525"/>
    <cellStyle name="Currency 2 11 9" xfId="526"/>
    <cellStyle name="Currency 2 12" xfId="527"/>
    <cellStyle name="Currency 2 12 10" xfId="528"/>
    <cellStyle name="Currency 2 12 11" xfId="529"/>
    <cellStyle name="Currency 2 12 12" xfId="530"/>
    <cellStyle name="Currency 2 12 13" xfId="531"/>
    <cellStyle name="Currency 2 12 14" xfId="532"/>
    <cellStyle name="Currency 2 12 15" xfId="533"/>
    <cellStyle name="Currency 2 12 2" xfId="534"/>
    <cellStyle name="Currency 2 12 3" xfId="535"/>
    <cellStyle name="Currency 2 12 4" xfId="536"/>
    <cellStyle name="Currency 2 12 5" xfId="537"/>
    <cellStyle name="Currency 2 12 6" xfId="538"/>
    <cellStyle name="Currency 2 12 7" xfId="539"/>
    <cellStyle name="Currency 2 12 8" xfId="540"/>
    <cellStyle name="Currency 2 12 9" xfId="541"/>
    <cellStyle name="Currency 2 13" xfId="542"/>
    <cellStyle name="Currency 2 13 10" xfId="543"/>
    <cellStyle name="Currency 2 13 11" xfId="544"/>
    <cellStyle name="Currency 2 13 12" xfId="545"/>
    <cellStyle name="Currency 2 13 13" xfId="546"/>
    <cellStyle name="Currency 2 13 14" xfId="547"/>
    <cellStyle name="Currency 2 13 15" xfId="548"/>
    <cellStyle name="Currency 2 13 2" xfId="549"/>
    <cellStyle name="Currency 2 13 3" xfId="550"/>
    <cellStyle name="Currency 2 13 4" xfId="551"/>
    <cellStyle name="Currency 2 13 5" xfId="552"/>
    <cellStyle name="Currency 2 13 6" xfId="553"/>
    <cellStyle name="Currency 2 13 7" xfId="554"/>
    <cellStyle name="Currency 2 13 8" xfId="555"/>
    <cellStyle name="Currency 2 13 9" xfId="556"/>
    <cellStyle name="Currency 2 14" xfId="557"/>
    <cellStyle name="Currency 2 15" xfId="558"/>
    <cellStyle name="Currency 2 16" xfId="559"/>
    <cellStyle name="Currency 2 17" xfId="560"/>
    <cellStyle name="Currency 2 18" xfId="561"/>
    <cellStyle name="Currency 2 19" xfId="562"/>
    <cellStyle name="Currency 2 2" xfId="563"/>
    <cellStyle name="Currency 2 2 10" xfId="564"/>
    <cellStyle name="Currency 2 2 11" xfId="565"/>
    <cellStyle name="Currency 2 2 12" xfId="566"/>
    <cellStyle name="Currency 2 2 13" xfId="567"/>
    <cellStyle name="Currency 2 2 14" xfId="568"/>
    <cellStyle name="Currency 2 2 15" xfId="569"/>
    <cellStyle name="Currency 2 2 2" xfId="570"/>
    <cellStyle name="Currency 2 2 3" xfId="571"/>
    <cellStyle name="Currency 2 2 4" xfId="572"/>
    <cellStyle name="Currency 2 2 5" xfId="573"/>
    <cellStyle name="Currency 2 2 6" xfId="574"/>
    <cellStyle name="Currency 2 2 7" xfId="575"/>
    <cellStyle name="Currency 2 2 8" xfId="576"/>
    <cellStyle name="Currency 2 2 9" xfId="577"/>
    <cellStyle name="Currency 2 20" xfId="578"/>
    <cellStyle name="Currency 2 21" xfId="579"/>
    <cellStyle name="Currency 2 22" xfId="580"/>
    <cellStyle name="Currency 2 23" xfId="581"/>
    <cellStyle name="Currency 2 24" xfId="582"/>
    <cellStyle name="Currency 2 25" xfId="583"/>
    <cellStyle name="Currency 2 26" xfId="584"/>
    <cellStyle name="Currency 2 27" xfId="585"/>
    <cellStyle name="Currency 2 28" xfId="586"/>
    <cellStyle name="Currency 2 29" xfId="587"/>
    <cellStyle name="Currency 2 3" xfId="588"/>
    <cellStyle name="Currency 2 3 10" xfId="589"/>
    <cellStyle name="Currency 2 3 11" xfId="590"/>
    <cellStyle name="Currency 2 3 12" xfId="591"/>
    <cellStyle name="Currency 2 3 13" xfId="592"/>
    <cellStyle name="Currency 2 3 14" xfId="593"/>
    <cellStyle name="Currency 2 3 15" xfId="594"/>
    <cellStyle name="Currency 2 3 2" xfId="595"/>
    <cellStyle name="Currency 2 3 3" xfId="596"/>
    <cellStyle name="Currency 2 3 4" xfId="597"/>
    <cellStyle name="Currency 2 3 5" xfId="598"/>
    <cellStyle name="Currency 2 3 6" xfId="599"/>
    <cellStyle name="Currency 2 3 7" xfId="600"/>
    <cellStyle name="Currency 2 3 8" xfId="601"/>
    <cellStyle name="Currency 2 3 9" xfId="602"/>
    <cellStyle name="Currency 2 4" xfId="603"/>
    <cellStyle name="Currency 2 4 10" xfId="604"/>
    <cellStyle name="Currency 2 4 11" xfId="605"/>
    <cellStyle name="Currency 2 4 12" xfId="606"/>
    <cellStyle name="Currency 2 4 13" xfId="607"/>
    <cellStyle name="Currency 2 4 14" xfId="608"/>
    <cellStyle name="Currency 2 4 15" xfId="609"/>
    <cellStyle name="Currency 2 4 2" xfId="610"/>
    <cellStyle name="Currency 2 4 3" xfId="611"/>
    <cellStyle name="Currency 2 4 4" xfId="612"/>
    <cellStyle name="Currency 2 4 5" xfId="613"/>
    <cellStyle name="Currency 2 4 6" xfId="614"/>
    <cellStyle name="Currency 2 4 7" xfId="615"/>
    <cellStyle name="Currency 2 4 8" xfId="616"/>
    <cellStyle name="Currency 2 4 9" xfId="617"/>
    <cellStyle name="Currency 2 5" xfId="618"/>
    <cellStyle name="Currency 2 5 10" xfId="619"/>
    <cellStyle name="Currency 2 5 11" xfId="620"/>
    <cellStyle name="Currency 2 5 12" xfId="621"/>
    <cellStyle name="Currency 2 5 13" xfId="622"/>
    <cellStyle name="Currency 2 5 14" xfId="623"/>
    <cellStyle name="Currency 2 5 15" xfId="624"/>
    <cellStyle name="Currency 2 5 2" xfId="625"/>
    <cellStyle name="Currency 2 5 3" xfId="626"/>
    <cellStyle name="Currency 2 5 4" xfId="627"/>
    <cellStyle name="Currency 2 5 5" xfId="628"/>
    <cellStyle name="Currency 2 5 6" xfId="629"/>
    <cellStyle name="Currency 2 5 7" xfId="630"/>
    <cellStyle name="Currency 2 5 8" xfId="631"/>
    <cellStyle name="Currency 2 5 9" xfId="632"/>
    <cellStyle name="Currency 2 6" xfId="633"/>
    <cellStyle name="Currency 2 6 10" xfId="634"/>
    <cellStyle name="Currency 2 6 11" xfId="635"/>
    <cellStyle name="Currency 2 6 12" xfId="636"/>
    <cellStyle name="Currency 2 6 13" xfId="637"/>
    <cellStyle name="Currency 2 6 14" xfId="638"/>
    <cellStyle name="Currency 2 6 15" xfId="639"/>
    <cellStyle name="Currency 2 6 2" xfId="640"/>
    <cellStyle name="Currency 2 6 3" xfId="641"/>
    <cellStyle name="Currency 2 6 4" xfId="642"/>
    <cellStyle name="Currency 2 6 5" xfId="643"/>
    <cellStyle name="Currency 2 6 6" xfId="644"/>
    <cellStyle name="Currency 2 6 7" xfId="645"/>
    <cellStyle name="Currency 2 6 8" xfId="646"/>
    <cellStyle name="Currency 2 6 9" xfId="647"/>
    <cellStyle name="Currency 2 7" xfId="648"/>
    <cellStyle name="Currency 2 7 10" xfId="649"/>
    <cellStyle name="Currency 2 7 11" xfId="650"/>
    <cellStyle name="Currency 2 7 12" xfId="651"/>
    <cellStyle name="Currency 2 7 13" xfId="652"/>
    <cellStyle name="Currency 2 7 14" xfId="653"/>
    <cellStyle name="Currency 2 7 15" xfId="654"/>
    <cellStyle name="Currency 2 7 2" xfId="655"/>
    <cellStyle name="Currency 2 7 3" xfId="656"/>
    <cellStyle name="Currency 2 7 4" xfId="657"/>
    <cellStyle name="Currency 2 7 5" xfId="658"/>
    <cellStyle name="Currency 2 7 6" xfId="659"/>
    <cellStyle name="Currency 2 7 7" xfId="660"/>
    <cellStyle name="Currency 2 7 8" xfId="661"/>
    <cellStyle name="Currency 2 7 9" xfId="662"/>
    <cellStyle name="Currency 2 8" xfId="663"/>
    <cellStyle name="Currency 2 8 10" xfId="664"/>
    <cellStyle name="Currency 2 8 11" xfId="665"/>
    <cellStyle name="Currency 2 8 12" xfId="666"/>
    <cellStyle name="Currency 2 8 13" xfId="667"/>
    <cellStyle name="Currency 2 8 14" xfId="668"/>
    <cellStyle name="Currency 2 8 15" xfId="669"/>
    <cellStyle name="Currency 2 8 2" xfId="670"/>
    <cellStyle name="Currency 2 8 3" xfId="671"/>
    <cellStyle name="Currency 2 8 4" xfId="672"/>
    <cellStyle name="Currency 2 8 5" xfId="673"/>
    <cellStyle name="Currency 2 8 6" xfId="674"/>
    <cellStyle name="Currency 2 8 7" xfId="675"/>
    <cellStyle name="Currency 2 8 8" xfId="676"/>
    <cellStyle name="Currency 2 8 9" xfId="677"/>
    <cellStyle name="Currency 2 9" xfId="678"/>
    <cellStyle name="Currency 2 9 10" xfId="679"/>
    <cellStyle name="Currency 2 9 11" xfId="680"/>
    <cellStyle name="Currency 2 9 12" xfId="681"/>
    <cellStyle name="Currency 2 9 13" xfId="682"/>
    <cellStyle name="Currency 2 9 14" xfId="683"/>
    <cellStyle name="Currency 2 9 15" xfId="684"/>
    <cellStyle name="Currency 2 9 2" xfId="685"/>
    <cellStyle name="Currency 2 9 3" xfId="686"/>
    <cellStyle name="Currency 2 9 4" xfId="687"/>
    <cellStyle name="Currency 2 9 5" xfId="688"/>
    <cellStyle name="Currency 2 9 6" xfId="689"/>
    <cellStyle name="Currency 2 9 7" xfId="690"/>
    <cellStyle name="Currency 2 9 8" xfId="691"/>
    <cellStyle name="Currency 2 9 9" xfId="692"/>
    <cellStyle name="Currency 3" xfId="693"/>
    <cellStyle name="Currency 5" xfId="694"/>
    <cellStyle name="Currency 5 10" xfId="695"/>
    <cellStyle name="Currency 5 11" xfId="696"/>
    <cellStyle name="Currency 5 12" xfId="697"/>
    <cellStyle name="Currency 5 13" xfId="698"/>
    <cellStyle name="Currency 5 14" xfId="699"/>
    <cellStyle name="Currency 5 15" xfId="700"/>
    <cellStyle name="Currency 5 2" xfId="701"/>
    <cellStyle name="Currency 5 3" xfId="702"/>
    <cellStyle name="Currency 5 4" xfId="703"/>
    <cellStyle name="Currency 5 5" xfId="704"/>
    <cellStyle name="Currency 5 6" xfId="705"/>
    <cellStyle name="Currency 5 7" xfId="706"/>
    <cellStyle name="Currency 5 8" xfId="707"/>
    <cellStyle name="Currency 5 9" xfId="708"/>
    <cellStyle name="Currency0" xfId="709"/>
    <cellStyle name="CustomizationGreenCells" xfId="710"/>
    <cellStyle name="Date" xfId="711"/>
    <cellStyle name="Empty_B_border" xfId="712"/>
    <cellStyle name="Excel Built-in Normal" xfId="14"/>
    <cellStyle name="EYInputPercent" xfId="713"/>
    <cellStyle name="EYInputValue" xfId="714"/>
    <cellStyle name="EYPercent" xfId="715"/>
    <cellStyle name="Fixed" xfId="716"/>
    <cellStyle name="H_Section" xfId="717"/>
    <cellStyle name="Header_1" xfId="718"/>
    <cellStyle name="Heading" xfId="719"/>
    <cellStyle name="Headline" xfId="720"/>
    <cellStyle name="Hyperlink" xfId="1" builtinId="8"/>
    <cellStyle name="Hyperlink 2" xfId="12"/>
    <cellStyle name="Hyperlink 2 2" xfId="721"/>
    <cellStyle name="Hyperlink 3" xfId="722"/>
    <cellStyle name="Hyperlink 4" xfId="723"/>
    <cellStyle name="Hyperlink 5" xfId="724"/>
    <cellStyle name="Input (StyleA)" xfId="725"/>
    <cellStyle name="Input Cell" xfId="726"/>
    <cellStyle name="InputCells" xfId="727"/>
    <cellStyle name="InputFRate_%" xfId="728"/>
    <cellStyle name="InputValue" xfId="729"/>
    <cellStyle name="Inscode" xfId="730"/>
    <cellStyle name="Normal" xfId="0" builtinId="0"/>
    <cellStyle name="Normal 10" xfId="731"/>
    <cellStyle name="Normal 10 10" xfId="732"/>
    <cellStyle name="Normal 10 11" xfId="733"/>
    <cellStyle name="Normal 10 12" xfId="734"/>
    <cellStyle name="Normal 10 13" xfId="735"/>
    <cellStyle name="Normal 10 14" xfId="736"/>
    <cellStyle name="Normal 10 15" xfId="737"/>
    <cellStyle name="Normal 10 2" xfId="738"/>
    <cellStyle name="Normal 10 3" xfId="739"/>
    <cellStyle name="Normal 10 4" xfId="740"/>
    <cellStyle name="Normal 10 5" xfId="741"/>
    <cellStyle name="Normal 10 6" xfId="742"/>
    <cellStyle name="Normal 10 7" xfId="743"/>
    <cellStyle name="Normal 10 8" xfId="744"/>
    <cellStyle name="Normal 10 9" xfId="745"/>
    <cellStyle name="Normal 11" xfId="746"/>
    <cellStyle name="Normal 11 10" xfId="747"/>
    <cellStyle name="Normal 11 11" xfId="748"/>
    <cellStyle name="Normal 11 12" xfId="749"/>
    <cellStyle name="Normal 11 13" xfId="750"/>
    <cellStyle name="Normal 11 14" xfId="751"/>
    <cellStyle name="Normal 11 15" xfId="752"/>
    <cellStyle name="Normal 11 16" xfId="753"/>
    <cellStyle name="Normal 11 2" xfId="754"/>
    <cellStyle name="Normal 11 2 2" xfId="755"/>
    <cellStyle name="Normal 11 2 3" xfId="756"/>
    <cellStyle name="Normal 11 2 3 2" xfId="757"/>
    <cellStyle name="Normal 11 2 4" xfId="758"/>
    <cellStyle name="Normal 11 2 4 2" xfId="759"/>
    <cellStyle name="Normal 11 2 5" xfId="760"/>
    <cellStyle name="Normal 11 2 5 2" xfId="761"/>
    <cellStyle name="Normal 11 2 6" xfId="762"/>
    <cellStyle name="Normal 11 3" xfId="763"/>
    <cellStyle name="Normal 11 4" xfId="764"/>
    <cellStyle name="Normal 11 5" xfId="765"/>
    <cellStyle name="Normal 11 6" xfId="766"/>
    <cellStyle name="Normal 11 7" xfId="767"/>
    <cellStyle name="Normal 11 8" xfId="768"/>
    <cellStyle name="Normal 11 9" xfId="769"/>
    <cellStyle name="Normal 12" xfId="770"/>
    <cellStyle name="Normal 12 10" xfId="771"/>
    <cellStyle name="Normal 12 11" xfId="772"/>
    <cellStyle name="Normal 12 12" xfId="773"/>
    <cellStyle name="Normal 12 13" xfId="774"/>
    <cellStyle name="Normal 12 14" xfId="775"/>
    <cellStyle name="Normal 12 15" xfId="776"/>
    <cellStyle name="Normal 12 2" xfId="777"/>
    <cellStyle name="Normal 12 3" xfId="778"/>
    <cellStyle name="Normal 12 4" xfId="779"/>
    <cellStyle name="Normal 12 5" xfId="780"/>
    <cellStyle name="Normal 12 6" xfId="781"/>
    <cellStyle name="Normal 12 7" xfId="782"/>
    <cellStyle name="Normal 12 8" xfId="783"/>
    <cellStyle name="Normal 12 9" xfId="784"/>
    <cellStyle name="Normal 13" xfId="785"/>
    <cellStyle name="Normal 13 10" xfId="786"/>
    <cellStyle name="Normal 13 11" xfId="787"/>
    <cellStyle name="Normal 13 12" xfId="788"/>
    <cellStyle name="Normal 13 13" xfId="789"/>
    <cellStyle name="Normal 13 14" xfId="790"/>
    <cellStyle name="Normal 13 15" xfId="791"/>
    <cellStyle name="Normal 13 16" xfId="792"/>
    <cellStyle name="Normal 13 17" xfId="793"/>
    <cellStyle name="Normal 13 2" xfId="794"/>
    <cellStyle name="Normal 13 2 2" xfId="795"/>
    <cellStyle name="Normal 13 2 3" xfId="796"/>
    <cellStyle name="Normal 13 3" xfId="797"/>
    <cellStyle name="Normal 13 4" xfId="798"/>
    <cellStyle name="Normal 13 5" xfId="799"/>
    <cellStyle name="Normal 13 6" xfId="800"/>
    <cellStyle name="Normal 13 7" xfId="801"/>
    <cellStyle name="Normal 13 8" xfId="802"/>
    <cellStyle name="Normal 13 9" xfId="803"/>
    <cellStyle name="Normal 14" xfId="804"/>
    <cellStyle name="Normal 14 10" xfId="805"/>
    <cellStyle name="Normal 14 11" xfId="806"/>
    <cellStyle name="Normal 14 12" xfId="807"/>
    <cellStyle name="Normal 14 13" xfId="808"/>
    <cellStyle name="Normal 14 14" xfId="809"/>
    <cellStyle name="Normal 14 15" xfId="810"/>
    <cellStyle name="Normal 14 16" xfId="811"/>
    <cellStyle name="Normal 14 17" xfId="812"/>
    <cellStyle name="Normal 14 2" xfId="813"/>
    <cellStyle name="Normal 14 3" xfId="814"/>
    <cellStyle name="Normal 14 4" xfId="815"/>
    <cellStyle name="Normal 14 5" xfId="816"/>
    <cellStyle name="Normal 14 6" xfId="817"/>
    <cellStyle name="Normal 14 7" xfId="818"/>
    <cellStyle name="Normal 14 8" xfId="819"/>
    <cellStyle name="Normal 14 9" xfId="820"/>
    <cellStyle name="Normal 15" xfId="821"/>
    <cellStyle name="Normal 15 10" xfId="822"/>
    <cellStyle name="Normal 15 11" xfId="823"/>
    <cellStyle name="Normal 15 12" xfId="824"/>
    <cellStyle name="Normal 15 13" xfId="825"/>
    <cellStyle name="Normal 15 14" xfId="826"/>
    <cellStyle name="Normal 15 15" xfId="827"/>
    <cellStyle name="Normal 15 16" xfId="828"/>
    <cellStyle name="Normal 15 17" xfId="829"/>
    <cellStyle name="Normal 15 2" xfId="830"/>
    <cellStyle name="Normal 15 3" xfId="831"/>
    <cellStyle name="Normal 15 4" xfId="832"/>
    <cellStyle name="Normal 15 5" xfId="833"/>
    <cellStyle name="Normal 15 6" xfId="834"/>
    <cellStyle name="Normal 15 7" xfId="835"/>
    <cellStyle name="Normal 15 8" xfId="836"/>
    <cellStyle name="Normal 15 9" xfId="837"/>
    <cellStyle name="Normal 16" xfId="838"/>
    <cellStyle name="Normal 16 10" xfId="839"/>
    <cellStyle name="Normal 16 11" xfId="840"/>
    <cellStyle name="Normal 16 12" xfId="841"/>
    <cellStyle name="Normal 16 13" xfId="842"/>
    <cellStyle name="Normal 16 14" xfId="843"/>
    <cellStyle name="Normal 16 15" xfId="844"/>
    <cellStyle name="Normal 16 2" xfId="845"/>
    <cellStyle name="Normal 16 3" xfId="846"/>
    <cellStyle name="Normal 16 4" xfId="847"/>
    <cellStyle name="Normal 16 5" xfId="848"/>
    <cellStyle name="Normal 16 6" xfId="849"/>
    <cellStyle name="Normal 16 7" xfId="850"/>
    <cellStyle name="Normal 16 8" xfId="851"/>
    <cellStyle name="Normal 16 9" xfId="852"/>
    <cellStyle name="Normal 17" xfId="853"/>
    <cellStyle name="Normal 18" xfId="854"/>
    <cellStyle name="Normal 18 10" xfId="855"/>
    <cellStyle name="Normal 18 11" xfId="856"/>
    <cellStyle name="Normal 18 12" xfId="857"/>
    <cellStyle name="Normal 18 13" xfId="858"/>
    <cellStyle name="Normal 18 14" xfId="859"/>
    <cellStyle name="Normal 18 15" xfId="860"/>
    <cellStyle name="Normal 18 2" xfId="861"/>
    <cellStyle name="Normal 18 3" xfId="862"/>
    <cellStyle name="Normal 18 4" xfId="863"/>
    <cellStyle name="Normal 18 5" xfId="864"/>
    <cellStyle name="Normal 18 6" xfId="865"/>
    <cellStyle name="Normal 18 7" xfId="866"/>
    <cellStyle name="Normal 18 8" xfId="867"/>
    <cellStyle name="Normal 18 9" xfId="868"/>
    <cellStyle name="Normal 19" xfId="869"/>
    <cellStyle name="Normal 19 10" xfId="870"/>
    <cellStyle name="Normal 19 11" xfId="871"/>
    <cellStyle name="Normal 19 12" xfId="872"/>
    <cellStyle name="Normal 19 13" xfId="873"/>
    <cellStyle name="Normal 19 14" xfId="874"/>
    <cellStyle name="Normal 19 15" xfId="875"/>
    <cellStyle name="Normal 19 2" xfId="876"/>
    <cellStyle name="Normal 19 3" xfId="877"/>
    <cellStyle name="Normal 19 4" xfId="878"/>
    <cellStyle name="Normal 19 5" xfId="879"/>
    <cellStyle name="Normal 19 6" xfId="880"/>
    <cellStyle name="Normal 19 7" xfId="881"/>
    <cellStyle name="Normal 19 8" xfId="882"/>
    <cellStyle name="Normal 19 9" xfId="883"/>
    <cellStyle name="Normal 2" xfId="5"/>
    <cellStyle name="Normal 2 10" xfId="884"/>
    <cellStyle name="Normal 2 10 10" xfId="885"/>
    <cellStyle name="Normal 2 10 11" xfId="886"/>
    <cellStyle name="Normal 2 10 12" xfId="887"/>
    <cellStyle name="Normal 2 10 13" xfId="888"/>
    <cellStyle name="Normal 2 10 14" xfId="889"/>
    <cellStyle name="Normal 2 10 15" xfId="890"/>
    <cellStyle name="Normal 2 10 2" xfId="891"/>
    <cellStyle name="Normal 2 10 3" xfId="892"/>
    <cellStyle name="Normal 2 10 4" xfId="893"/>
    <cellStyle name="Normal 2 10 5" xfId="894"/>
    <cellStyle name="Normal 2 10 6" xfId="895"/>
    <cellStyle name="Normal 2 10 7" xfId="896"/>
    <cellStyle name="Normal 2 10 8" xfId="897"/>
    <cellStyle name="Normal 2 10 9" xfId="898"/>
    <cellStyle name="Normal 2 11" xfId="899"/>
    <cellStyle name="Normal 2 12" xfId="900"/>
    <cellStyle name="Normal 2 2" xfId="7"/>
    <cellStyle name="Normal 2 2 10" xfId="901"/>
    <cellStyle name="Normal 2 2 11" xfId="902"/>
    <cellStyle name="Normal 2 2 12" xfId="903"/>
    <cellStyle name="Normal 2 2 13" xfId="904"/>
    <cellStyle name="Normal 2 2 14" xfId="905"/>
    <cellStyle name="Normal 2 2 15" xfId="906"/>
    <cellStyle name="Normal 2 2 16" xfId="907"/>
    <cellStyle name="Normal 2 2 17" xfId="908"/>
    <cellStyle name="Normal 2 2 18" xfId="909"/>
    <cellStyle name="Normal 2 2 2" xfId="910"/>
    <cellStyle name="Normal 2 2 2 2" xfId="911"/>
    <cellStyle name="Normal 2 2 2 2 10" xfId="912"/>
    <cellStyle name="Normal 2 2 2 2 11" xfId="913"/>
    <cellStyle name="Normal 2 2 2 2 12" xfId="914"/>
    <cellStyle name="Normal 2 2 2 2 13" xfId="915"/>
    <cellStyle name="Normal 2 2 2 2 14" xfId="916"/>
    <cellStyle name="Normal 2 2 2 2 15" xfId="917"/>
    <cellStyle name="Normal 2 2 2 2 2" xfId="918"/>
    <cellStyle name="Normal 2 2 2 2 3" xfId="919"/>
    <cellStyle name="Normal 2 2 2 2 4" xfId="920"/>
    <cellStyle name="Normal 2 2 2 2 5" xfId="921"/>
    <cellStyle name="Normal 2 2 2 2 6" xfId="922"/>
    <cellStyle name="Normal 2 2 2 2 7" xfId="923"/>
    <cellStyle name="Normal 2 2 2 2 8" xfId="924"/>
    <cellStyle name="Normal 2 2 2 2 9" xfId="925"/>
    <cellStyle name="Normal 2 2 2 3" xfId="926"/>
    <cellStyle name="Normal 2 2 2 4" xfId="927"/>
    <cellStyle name="Normal 2 2 2 5" xfId="928"/>
    <cellStyle name="Normal 2 2 3" xfId="929"/>
    <cellStyle name="Normal 2 2 4" xfId="930"/>
    <cellStyle name="Normal 2 2 5" xfId="931"/>
    <cellStyle name="Normal 2 2 6" xfId="932"/>
    <cellStyle name="Normal 2 2 7" xfId="933"/>
    <cellStyle name="Normal 2 2 8" xfId="934"/>
    <cellStyle name="Normal 2 2 9" xfId="935"/>
    <cellStyle name="Normal 2 3" xfId="8"/>
    <cellStyle name="Normal 2 3 10" xfId="936"/>
    <cellStyle name="Normal 2 3 11" xfId="937"/>
    <cellStyle name="Normal 2 3 12" xfId="938"/>
    <cellStyle name="Normal 2 3 13" xfId="939"/>
    <cellStyle name="Normal 2 3 14" xfId="940"/>
    <cellStyle name="Normal 2 3 15" xfId="941"/>
    <cellStyle name="Normal 2 3 16" xfId="942"/>
    <cellStyle name="Normal 2 3 17" xfId="943"/>
    <cellStyle name="Normal 2 3 18" xfId="944"/>
    <cellStyle name="Normal 2 3 18 2" xfId="945"/>
    <cellStyle name="Normal 2 3 2" xfId="946"/>
    <cellStyle name="Normal 2 3 2 2" xfId="947"/>
    <cellStyle name="Normal 2 3 2 2 2" xfId="948"/>
    <cellStyle name="Normal 2 3 2 3" xfId="949"/>
    <cellStyle name="Normal 2 3 2 4" xfId="950"/>
    <cellStyle name="Normal 2 3 3" xfId="951"/>
    <cellStyle name="Normal 2 3 4" xfId="952"/>
    <cellStyle name="Normal 2 3 5" xfId="953"/>
    <cellStyle name="Normal 2 3 6" xfId="954"/>
    <cellStyle name="Normal 2 3 7" xfId="955"/>
    <cellStyle name="Normal 2 3 8" xfId="956"/>
    <cellStyle name="Normal 2 3 9" xfId="957"/>
    <cellStyle name="Normal 2 4" xfId="958"/>
    <cellStyle name="Normal 2 4 10" xfId="959"/>
    <cellStyle name="Normal 2 4 11" xfId="960"/>
    <cellStyle name="Normal 2 4 12" xfId="961"/>
    <cellStyle name="Normal 2 4 13" xfId="962"/>
    <cellStyle name="Normal 2 4 14" xfId="963"/>
    <cellStyle name="Normal 2 4 15" xfId="964"/>
    <cellStyle name="Normal 2 4 2" xfId="965"/>
    <cellStyle name="Normal 2 4 3" xfId="966"/>
    <cellStyle name="Normal 2 4 4" xfId="967"/>
    <cellStyle name="Normal 2 4 5" xfId="968"/>
    <cellStyle name="Normal 2 4 6" xfId="969"/>
    <cellStyle name="Normal 2 4 7" xfId="970"/>
    <cellStyle name="Normal 2 4 8" xfId="971"/>
    <cellStyle name="Normal 2 4 9" xfId="972"/>
    <cellStyle name="Normal 2 5" xfId="973"/>
    <cellStyle name="Normal 2 5 10" xfId="974"/>
    <cellStyle name="Normal 2 5 11" xfId="975"/>
    <cellStyle name="Normal 2 5 12" xfId="976"/>
    <cellStyle name="Normal 2 5 13" xfId="977"/>
    <cellStyle name="Normal 2 5 14" xfId="978"/>
    <cellStyle name="Normal 2 5 15" xfId="979"/>
    <cellStyle name="Normal 2 5 2" xfId="980"/>
    <cellStyle name="Normal 2 5 3" xfId="981"/>
    <cellStyle name="Normal 2 5 4" xfId="982"/>
    <cellStyle name="Normal 2 5 5" xfId="983"/>
    <cellStyle name="Normal 2 5 6" xfId="984"/>
    <cellStyle name="Normal 2 5 7" xfId="985"/>
    <cellStyle name="Normal 2 5 8" xfId="986"/>
    <cellStyle name="Normal 2 5 9" xfId="987"/>
    <cellStyle name="Normal 2 6" xfId="988"/>
    <cellStyle name="Normal 2 6 10" xfId="989"/>
    <cellStyle name="Normal 2 6 11" xfId="990"/>
    <cellStyle name="Normal 2 6 12" xfId="991"/>
    <cellStyle name="Normal 2 6 13" xfId="992"/>
    <cellStyle name="Normal 2 6 14" xfId="993"/>
    <cellStyle name="Normal 2 6 15" xfId="994"/>
    <cellStyle name="Normal 2 6 2" xfId="995"/>
    <cellStyle name="Normal 2 6 3" xfId="996"/>
    <cellStyle name="Normal 2 6 4" xfId="997"/>
    <cellStyle name="Normal 2 6 5" xfId="998"/>
    <cellStyle name="Normal 2 6 6" xfId="999"/>
    <cellStyle name="Normal 2 6 7" xfId="1000"/>
    <cellStyle name="Normal 2 6 8" xfId="1001"/>
    <cellStyle name="Normal 2 6 9" xfId="1002"/>
    <cellStyle name="Normal 2 7" xfId="1003"/>
    <cellStyle name="Normal 2 7 10" xfId="1004"/>
    <cellStyle name="Normal 2 7 11" xfId="1005"/>
    <cellStyle name="Normal 2 7 12" xfId="1006"/>
    <cellStyle name="Normal 2 7 13" xfId="1007"/>
    <cellStyle name="Normal 2 7 14" xfId="1008"/>
    <cellStyle name="Normal 2 7 15" xfId="1009"/>
    <cellStyle name="Normal 2 7 2" xfId="1010"/>
    <cellStyle name="Normal 2 7 3" xfId="1011"/>
    <cellStyle name="Normal 2 7 4" xfId="1012"/>
    <cellStyle name="Normal 2 7 5" xfId="1013"/>
    <cellStyle name="Normal 2 7 6" xfId="1014"/>
    <cellStyle name="Normal 2 7 7" xfId="1015"/>
    <cellStyle name="Normal 2 7 8" xfId="1016"/>
    <cellStyle name="Normal 2 7 9" xfId="1017"/>
    <cellStyle name="Normal 2 8" xfId="1018"/>
    <cellStyle name="Normal 2 8 10" xfId="1019"/>
    <cellStyle name="Normal 2 8 11" xfId="1020"/>
    <cellStyle name="Normal 2 8 12" xfId="1021"/>
    <cellStyle name="Normal 2 8 13" xfId="1022"/>
    <cellStyle name="Normal 2 8 14" xfId="1023"/>
    <cellStyle name="Normal 2 8 15" xfId="1024"/>
    <cellStyle name="Normal 2 8 2" xfId="1025"/>
    <cellStyle name="Normal 2 8 3" xfId="1026"/>
    <cellStyle name="Normal 2 8 4" xfId="1027"/>
    <cellStyle name="Normal 2 8 5" xfId="1028"/>
    <cellStyle name="Normal 2 8 6" xfId="1029"/>
    <cellStyle name="Normal 2 8 7" xfId="1030"/>
    <cellStyle name="Normal 2 8 8" xfId="1031"/>
    <cellStyle name="Normal 2 8 9" xfId="1032"/>
    <cellStyle name="Normal 2 9" xfId="1033"/>
    <cellStyle name="Normal 2 9 10" xfId="1034"/>
    <cellStyle name="Normal 2 9 11" xfId="1035"/>
    <cellStyle name="Normal 2 9 12" xfId="1036"/>
    <cellStyle name="Normal 2 9 13" xfId="1037"/>
    <cellStyle name="Normal 2 9 14" xfId="1038"/>
    <cellStyle name="Normal 2 9 15" xfId="1039"/>
    <cellStyle name="Normal 2 9 2" xfId="1040"/>
    <cellStyle name="Normal 2 9 3" xfId="1041"/>
    <cellStyle name="Normal 2 9 4" xfId="1042"/>
    <cellStyle name="Normal 2 9 5" xfId="1043"/>
    <cellStyle name="Normal 2 9 6" xfId="1044"/>
    <cellStyle name="Normal 2 9 7" xfId="1045"/>
    <cellStyle name="Normal 2 9 8" xfId="1046"/>
    <cellStyle name="Normal 2 9 9" xfId="1047"/>
    <cellStyle name="Normal 20" xfId="1048"/>
    <cellStyle name="Normal 21" xfId="1049"/>
    <cellStyle name="Normal 21 10" xfId="1050"/>
    <cellStyle name="Normal 21 11" xfId="1051"/>
    <cellStyle name="Normal 21 12" xfId="1052"/>
    <cellStyle name="Normal 21 13" xfId="1053"/>
    <cellStyle name="Normal 21 14" xfId="1054"/>
    <cellStyle name="Normal 21 15" xfId="1055"/>
    <cellStyle name="Normal 21 2" xfId="1056"/>
    <cellStyle name="Normal 21 3" xfId="1057"/>
    <cellStyle name="Normal 21 4" xfId="1058"/>
    <cellStyle name="Normal 21 5" xfId="1059"/>
    <cellStyle name="Normal 21 6" xfId="1060"/>
    <cellStyle name="Normal 21 7" xfId="1061"/>
    <cellStyle name="Normal 21 8" xfId="1062"/>
    <cellStyle name="Normal 21 9" xfId="1063"/>
    <cellStyle name="Normal 22" xfId="1064"/>
    <cellStyle name="Normal 22 10" xfId="1065"/>
    <cellStyle name="Normal 22 11" xfId="1066"/>
    <cellStyle name="Normal 22 12" xfId="1067"/>
    <cellStyle name="Normal 22 13" xfId="1068"/>
    <cellStyle name="Normal 22 14" xfId="1069"/>
    <cellStyle name="Normal 22 15" xfId="1070"/>
    <cellStyle name="Normal 22 2" xfId="1071"/>
    <cellStyle name="Normal 22 3" xfId="1072"/>
    <cellStyle name="Normal 22 4" xfId="1073"/>
    <cellStyle name="Normal 22 5" xfId="1074"/>
    <cellStyle name="Normal 22 6" xfId="1075"/>
    <cellStyle name="Normal 22 7" xfId="1076"/>
    <cellStyle name="Normal 22 8" xfId="1077"/>
    <cellStyle name="Normal 22 9" xfId="1078"/>
    <cellStyle name="Normal 23" xfId="1079"/>
    <cellStyle name="Normal 23 10" xfId="1080"/>
    <cellStyle name="Normal 23 11" xfId="1081"/>
    <cellStyle name="Normal 23 12" xfId="1082"/>
    <cellStyle name="Normal 23 13" xfId="1083"/>
    <cellStyle name="Normal 23 14" xfId="1084"/>
    <cellStyle name="Normal 23 15" xfId="1085"/>
    <cellStyle name="Normal 23 2" xfId="1086"/>
    <cellStyle name="Normal 23 3" xfId="1087"/>
    <cellStyle name="Normal 23 4" xfId="1088"/>
    <cellStyle name="Normal 23 5" xfId="1089"/>
    <cellStyle name="Normal 23 6" xfId="1090"/>
    <cellStyle name="Normal 23 7" xfId="1091"/>
    <cellStyle name="Normal 23 8" xfId="1092"/>
    <cellStyle name="Normal 23 9" xfId="1093"/>
    <cellStyle name="Normal 24" xfId="1094"/>
    <cellStyle name="Normal 24 10" xfId="1095"/>
    <cellStyle name="Normal 24 11" xfId="1096"/>
    <cellStyle name="Normal 24 12" xfId="1097"/>
    <cellStyle name="Normal 24 13" xfId="1098"/>
    <cellStyle name="Normal 24 14" xfId="1099"/>
    <cellStyle name="Normal 24 15" xfId="1100"/>
    <cellStyle name="Normal 24 2" xfId="1101"/>
    <cellStyle name="Normal 24 3" xfId="1102"/>
    <cellStyle name="Normal 24 4" xfId="1103"/>
    <cellStyle name="Normal 24 5" xfId="1104"/>
    <cellStyle name="Normal 24 6" xfId="1105"/>
    <cellStyle name="Normal 24 7" xfId="1106"/>
    <cellStyle name="Normal 24 8" xfId="1107"/>
    <cellStyle name="Normal 24 9" xfId="1108"/>
    <cellStyle name="Normal 25" xfId="1109"/>
    <cellStyle name="Normal 25 10" xfId="1110"/>
    <cellStyle name="Normal 25 11" xfId="1111"/>
    <cellStyle name="Normal 25 12" xfId="1112"/>
    <cellStyle name="Normal 25 13" xfId="1113"/>
    <cellStyle name="Normal 25 14" xfId="1114"/>
    <cellStyle name="Normal 25 15" xfId="1115"/>
    <cellStyle name="Normal 25 2" xfId="1116"/>
    <cellStyle name="Normal 25 3" xfId="1117"/>
    <cellStyle name="Normal 25 4" xfId="1118"/>
    <cellStyle name="Normal 25 5" xfId="1119"/>
    <cellStyle name="Normal 25 6" xfId="1120"/>
    <cellStyle name="Normal 25 7" xfId="1121"/>
    <cellStyle name="Normal 25 8" xfId="1122"/>
    <cellStyle name="Normal 25 9" xfId="1123"/>
    <cellStyle name="Normal 26" xfId="1124"/>
    <cellStyle name="Normal 26 10" xfId="1125"/>
    <cellStyle name="Normal 26 11" xfId="1126"/>
    <cellStyle name="Normal 26 12" xfId="1127"/>
    <cellStyle name="Normal 26 13" xfId="1128"/>
    <cellStyle name="Normal 26 14" xfId="1129"/>
    <cellStyle name="Normal 26 15" xfId="1130"/>
    <cellStyle name="Normal 26 2" xfId="1131"/>
    <cellStyle name="Normal 26 3" xfId="1132"/>
    <cellStyle name="Normal 26 4" xfId="1133"/>
    <cellStyle name="Normal 26 5" xfId="1134"/>
    <cellStyle name="Normal 26 6" xfId="1135"/>
    <cellStyle name="Normal 26 7" xfId="1136"/>
    <cellStyle name="Normal 26 8" xfId="1137"/>
    <cellStyle name="Normal 26 9" xfId="1138"/>
    <cellStyle name="Normal 27" xfId="1139"/>
    <cellStyle name="Normal 28" xfId="1140"/>
    <cellStyle name="Normal 28 10" xfId="1141"/>
    <cellStyle name="Normal 28 11" xfId="1142"/>
    <cellStyle name="Normal 28 12" xfId="1143"/>
    <cellStyle name="Normal 28 13" xfId="1144"/>
    <cellStyle name="Normal 28 14" xfId="1145"/>
    <cellStyle name="Normal 28 15" xfId="1146"/>
    <cellStyle name="Normal 28 2" xfId="1147"/>
    <cellStyle name="Normal 28 3" xfId="1148"/>
    <cellStyle name="Normal 28 4" xfId="1149"/>
    <cellStyle name="Normal 28 5" xfId="1150"/>
    <cellStyle name="Normal 28 6" xfId="1151"/>
    <cellStyle name="Normal 28 7" xfId="1152"/>
    <cellStyle name="Normal 28 8" xfId="1153"/>
    <cellStyle name="Normal 28 9" xfId="1154"/>
    <cellStyle name="Normal 29" xfId="1155"/>
    <cellStyle name="Normal 29 10" xfId="1156"/>
    <cellStyle name="Normal 29 11" xfId="1157"/>
    <cellStyle name="Normal 29 12" xfId="1158"/>
    <cellStyle name="Normal 29 13" xfId="1159"/>
    <cellStyle name="Normal 29 14" xfId="1160"/>
    <cellStyle name="Normal 29 15" xfId="1161"/>
    <cellStyle name="Normal 29 2" xfId="1162"/>
    <cellStyle name="Normal 29 3" xfId="1163"/>
    <cellStyle name="Normal 29 4" xfId="1164"/>
    <cellStyle name="Normal 29 5" xfId="1165"/>
    <cellStyle name="Normal 29 6" xfId="1166"/>
    <cellStyle name="Normal 29 7" xfId="1167"/>
    <cellStyle name="Normal 29 8" xfId="1168"/>
    <cellStyle name="Normal 29 9" xfId="1169"/>
    <cellStyle name="Normal 3" xfId="6"/>
    <cellStyle name="Normal 3 10" xfId="1170"/>
    <cellStyle name="Normal 3 10 2" xfId="1171"/>
    <cellStyle name="Normal 3 10 2 2" xfId="1172"/>
    <cellStyle name="Normal 3 10 3" xfId="1173"/>
    <cellStyle name="Normal 3 10 3 2" xfId="1174"/>
    <cellStyle name="Normal 3 10 4" xfId="1175"/>
    <cellStyle name="Normal 3 11" xfId="1176"/>
    <cellStyle name="Normal 3 11 2" xfId="1177"/>
    <cellStyle name="Normal 3 11 2 2" xfId="1178"/>
    <cellStyle name="Normal 3 11 3" xfId="1179"/>
    <cellStyle name="Normal 3 11 3 2" xfId="1180"/>
    <cellStyle name="Normal 3 11 4" xfId="1181"/>
    <cellStyle name="Normal 3 12" xfId="1182"/>
    <cellStyle name="Normal 3 2" xfId="1183"/>
    <cellStyle name="Normal 3 2 2" xfId="1184"/>
    <cellStyle name="Normal 3 2 2 2" xfId="1185"/>
    <cellStyle name="Normal 3 2 2 2 2" xfId="1186"/>
    <cellStyle name="Normal 3 2 2 3" xfId="1187"/>
    <cellStyle name="Normal 3 2 2 3 2" xfId="1188"/>
    <cellStyle name="Normal 3 2 2 4" xfId="1189"/>
    <cellStyle name="Normal 3 2 3" xfId="1190"/>
    <cellStyle name="Normal 3 2 4" xfId="1191"/>
    <cellStyle name="Normal 3 3" xfId="1192"/>
    <cellStyle name="Normal 3 3 2" xfId="1193"/>
    <cellStyle name="Normal 3 3 2 2" xfId="1194"/>
    <cellStyle name="Normal 3 3 2 2 2" xfId="1195"/>
    <cellStyle name="Normal 3 3 2 3" xfId="1196"/>
    <cellStyle name="Normal 3 3 2 3 2" xfId="1197"/>
    <cellStyle name="Normal 3 3 2 4" xfId="1198"/>
    <cellStyle name="Normal 3 3 3" xfId="1199"/>
    <cellStyle name="Normal 3 4" xfId="1200"/>
    <cellStyle name="Normal 3 4 2" xfId="1201"/>
    <cellStyle name="Normal 3 4 2 2" xfId="1202"/>
    <cellStyle name="Normal 3 4 3" xfId="1203"/>
    <cellStyle name="Normal 3 4 3 2" xfId="1204"/>
    <cellStyle name="Normal 3 4 4" xfId="1205"/>
    <cellStyle name="Normal 3 5" xfId="1206"/>
    <cellStyle name="Normal 3 5 2" xfId="1207"/>
    <cellStyle name="Normal 3 5 2 2" xfId="1208"/>
    <cellStyle name="Normal 3 5 3" xfId="1209"/>
    <cellStyle name="Normal 3 5 3 2" xfId="1210"/>
    <cellStyle name="Normal 3 5 4" xfId="1211"/>
    <cellStyle name="Normal 3 6" xfId="1212"/>
    <cellStyle name="Normal 3 6 2" xfId="1213"/>
    <cellStyle name="Normal 3 6 2 2" xfId="1214"/>
    <cellStyle name="Normal 3 6 3" xfId="1215"/>
    <cellStyle name="Normal 3 6 3 2" xfId="1216"/>
    <cellStyle name="Normal 3 6 4" xfId="1217"/>
    <cellStyle name="Normal 3 7" xfId="1218"/>
    <cellStyle name="Normal 3 7 2" xfId="1219"/>
    <cellStyle name="Normal 3 7 2 2" xfId="1220"/>
    <cellStyle name="Normal 3 7 3" xfId="1221"/>
    <cellStyle name="Normal 3 7 3 2" xfId="1222"/>
    <cellStyle name="Normal 3 7 4" xfId="1223"/>
    <cellStyle name="Normal 3 8" xfId="1224"/>
    <cellStyle name="Normal 3 8 2" xfId="1225"/>
    <cellStyle name="Normal 3 8 2 2" xfId="1226"/>
    <cellStyle name="Normal 3 8 3" xfId="1227"/>
    <cellStyle name="Normal 3 8 3 2" xfId="1228"/>
    <cellStyle name="Normal 3 8 4" xfId="1229"/>
    <cellStyle name="Normal 3 9" xfId="1230"/>
    <cellStyle name="Normal 3 9 2" xfId="1231"/>
    <cellStyle name="Normal 3 9 2 2" xfId="1232"/>
    <cellStyle name="Normal 3 9 3" xfId="1233"/>
    <cellStyle name="Normal 3 9 3 2" xfId="1234"/>
    <cellStyle name="Normal 3 9 4" xfId="1235"/>
    <cellStyle name="Normal 30" xfId="1236"/>
    <cellStyle name="Normal 30 10" xfId="1237"/>
    <cellStyle name="Normal 30 11" xfId="1238"/>
    <cellStyle name="Normal 30 12" xfId="1239"/>
    <cellStyle name="Normal 30 13" xfId="1240"/>
    <cellStyle name="Normal 30 14" xfId="1241"/>
    <cellStyle name="Normal 30 15" xfId="1242"/>
    <cellStyle name="Normal 30 2" xfId="1243"/>
    <cellStyle name="Normal 30 3" xfId="1244"/>
    <cellStyle name="Normal 30 4" xfId="1245"/>
    <cellStyle name="Normal 30 5" xfId="1246"/>
    <cellStyle name="Normal 30 6" xfId="1247"/>
    <cellStyle name="Normal 30 7" xfId="1248"/>
    <cellStyle name="Normal 30 8" xfId="1249"/>
    <cellStyle name="Normal 30 9" xfId="1250"/>
    <cellStyle name="Normal 31" xfId="1251"/>
    <cellStyle name="Normal 32" xfId="1252"/>
    <cellStyle name="Normal 33" xfId="1253"/>
    <cellStyle name="Normal 34" xfId="1254"/>
    <cellStyle name="Normal 35" xfId="1255"/>
    <cellStyle name="Normal 35 10" xfId="1256"/>
    <cellStyle name="Normal 35 11" xfId="1257"/>
    <cellStyle name="Normal 35 12" xfId="1258"/>
    <cellStyle name="Normal 35 13" xfId="1259"/>
    <cellStyle name="Normal 35 14" xfId="1260"/>
    <cellStyle name="Normal 35 15" xfId="1261"/>
    <cellStyle name="Normal 35 2" xfId="1262"/>
    <cellStyle name="Normal 35 3" xfId="1263"/>
    <cellStyle name="Normal 35 4" xfId="1264"/>
    <cellStyle name="Normal 35 5" xfId="1265"/>
    <cellStyle name="Normal 35 6" xfId="1266"/>
    <cellStyle name="Normal 35 7" xfId="1267"/>
    <cellStyle name="Normal 35 8" xfId="1268"/>
    <cellStyle name="Normal 35 9" xfId="1269"/>
    <cellStyle name="Normal 36" xfId="1270"/>
    <cellStyle name="Normal 36 10" xfId="1271"/>
    <cellStyle name="Normal 36 11" xfId="1272"/>
    <cellStyle name="Normal 36 12" xfId="1273"/>
    <cellStyle name="Normal 36 13" xfId="1274"/>
    <cellStyle name="Normal 36 14" xfId="1275"/>
    <cellStyle name="Normal 36 15" xfId="1276"/>
    <cellStyle name="Normal 36 2" xfId="1277"/>
    <cellStyle name="Normal 36 3" xfId="1278"/>
    <cellStyle name="Normal 36 4" xfId="1279"/>
    <cellStyle name="Normal 36 5" xfId="1280"/>
    <cellStyle name="Normal 36 6" xfId="1281"/>
    <cellStyle name="Normal 36 7" xfId="1282"/>
    <cellStyle name="Normal 36 8" xfId="1283"/>
    <cellStyle name="Normal 36 9" xfId="1284"/>
    <cellStyle name="Normal 37" xfId="1285"/>
    <cellStyle name="Normal 37 10" xfId="1286"/>
    <cellStyle name="Normal 37 11" xfId="1287"/>
    <cellStyle name="Normal 37 12" xfId="1288"/>
    <cellStyle name="Normal 37 13" xfId="1289"/>
    <cellStyle name="Normal 37 14" xfId="1290"/>
    <cellStyle name="Normal 37 15" xfId="1291"/>
    <cellStyle name="Normal 37 2" xfId="1292"/>
    <cellStyle name="Normal 37 3" xfId="1293"/>
    <cellStyle name="Normal 37 4" xfId="1294"/>
    <cellStyle name="Normal 37 5" xfId="1295"/>
    <cellStyle name="Normal 37 6" xfId="1296"/>
    <cellStyle name="Normal 37 7" xfId="1297"/>
    <cellStyle name="Normal 37 8" xfId="1298"/>
    <cellStyle name="Normal 37 9" xfId="1299"/>
    <cellStyle name="Normal 38" xfId="1300"/>
    <cellStyle name="Normal 38 10" xfId="1301"/>
    <cellStyle name="Normal 38 11" xfId="1302"/>
    <cellStyle name="Normal 38 12" xfId="1303"/>
    <cellStyle name="Normal 38 13" xfId="1304"/>
    <cellStyle name="Normal 38 14" xfId="1305"/>
    <cellStyle name="Normal 38 15" xfId="1306"/>
    <cellStyle name="Normal 38 2" xfId="1307"/>
    <cellStyle name="Normal 38 3" xfId="1308"/>
    <cellStyle name="Normal 38 4" xfId="1309"/>
    <cellStyle name="Normal 38 5" xfId="1310"/>
    <cellStyle name="Normal 38 6" xfId="1311"/>
    <cellStyle name="Normal 38 7" xfId="1312"/>
    <cellStyle name="Normal 38 8" xfId="1313"/>
    <cellStyle name="Normal 38 9" xfId="1314"/>
    <cellStyle name="Normal 39" xfId="1315"/>
    <cellStyle name="Normal 39 10" xfId="1316"/>
    <cellStyle name="Normal 39 11" xfId="1317"/>
    <cellStyle name="Normal 39 12" xfId="1318"/>
    <cellStyle name="Normal 39 13" xfId="1319"/>
    <cellStyle name="Normal 39 14" xfId="1320"/>
    <cellStyle name="Normal 39 15" xfId="1321"/>
    <cellStyle name="Normal 39 2" xfId="1322"/>
    <cellStyle name="Normal 39 3" xfId="1323"/>
    <cellStyle name="Normal 39 4" xfId="1324"/>
    <cellStyle name="Normal 39 5" xfId="1325"/>
    <cellStyle name="Normal 39 6" xfId="1326"/>
    <cellStyle name="Normal 39 7" xfId="1327"/>
    <cellStyle name="Normal 39 8" xfId="1328"/>
    <cellStyle name="Normal 39 9" xfId="1329"/>
    <cellStyle name="Normal 4" xfId="9"/>
    <cellStyle name="Normal 4 2" xfId="1330"/>
    <cellStyle name="Normal 4 3" xfId="1331"/>
    <cellStyle name="Normal 4 3 2" xfId="1332"/>
    <cellStyle name="Normal 4 4" xfId="1333"/>
    <cellStyle name="Normal 4 4 2" xfId="1334"/>
    <cellStyle name="Normal 4 4 2 2" xfId="1335"/>
    <cellStyle name="Normal 4 4 3" xfId="1336"/>
    <cellStyle name="Normal 4 4 3 2" xfId="1337"/>
    <cellStyle name="Normal 4 4 4" xfId="1338"/>
    <cellStyle name="Normal 40" xfId="1339"/>
    <cellStyle name="Normal 40 2" xfId="1340"/>
    <cellStyle name="Normal 41" xfId="1341"/>
    <cellStyle name="Normal 41 2" xfId="3"/>
    <cellStyle name="Normal 41 2 2" xfId="1342"/>
    <cellStyle name="Normal 42" xfId="1343"/>
    <cellStyle name="Normal 43" xfId="1344"/>
    <cellStyle name="Normal 44" xfId="1345"/>
    <cellStyle name="Normal 44 2" xfId="1346"/>
    <cellStyle name="Normal 45" xfId="1347"/>
    <cellStyle name="Normal 5" xfId="11"/>
    <cellStyle name="Normal 5 10" xfId="1348"/>
    <cellStyle name="Normal 5 11" xfId="1349"/>
    <cellStyle name="Normal 5 12" xfId="1350"/>
    <cellStyle name="Normal 5 13" xfId="1351"/>
    <cellStyle name="Normal 5 14" xfId="1352"/>
    <cellStyle name="Normal 5 15" xfId="1353"/>
    <cellStyle name="Normal 5 16" xfId="1354"/>
    <cellStyle name="Normal 5 16 2" xfId="1355"/>
    <cellStyle name="Normal 5 16 2 2" xfId="1356"/>
    <cellStyle name="Normal 5 16 3" xfId="1357"/>
    <cellStyle name="Normal 5 17" xfId="1358"/>
    <cellStyle name="Normal 5 17 2" xfId="1359"/>
    <cellStyle name="Normal 5 18" xfId="1360"/>
    <cellStyle name="Normal 5 2" xfId="1361"/>
    <cellStyle name="Normal 5 3" xfId="1362"/>
    <cellStyle name="Normal 5 4" xfId="1363"/>
    <cellStyle name="Normal 5 5" xfId="1364"/>
    <cellStyle name="Normal 5 6" xfId="1365"/>
    <cellStyle name="Normal 5 7" xfId="1366"/>
    <cellStyle name="Normal 5 8" xfId="1367"/>
    <cellStyle name="Normal 5 9" xfId="1368"/>
    <cellStyle name="Normal 6" xfId="1369"/>
    <cellStyle name="Normal 6 10" xfId="1370"/>
    <cellStyle name="Normal 6 11" xfId="1371"/>
    <cellStyle name="Normal 6 12" xfId="1372"/>
    <cellStyle name="Normal 6 13" xfId="1373"/>
    <cellStyle name="Normal 6 14" xfId="1374"/>
    <cellStyle name="Normal 6 15" xfId="1375"/>
    <cellStyle name="Normal 6 16" xfId="1376"/>
    <cellStyle name="Normal 6 16 2" xfId="1377"/>
    <cellStyle name="Normal 6 17" xfId="1378"/>
    <cellStyle name="Normal 6 18" xfId="1379"/>
    <cellStyle name="Normal 6 18 2" xfId="1380"/>
    <cellStyle name="Normal 6 19" xfId="1381"/>
    <cellStyle name="Normal 6 2" xfId="1382"/>
    <cellStyle name="Normal 6 3" xfId="1383"/>
    <cellStyle name="Normal 6 4" xfId="1384"/>
    <cellStyle name="Normal 6 5" xfId="1385"/>
    <cellStyle name="Normal 6 6" xfId="1386"/>
    <cellStyle name="Normal 6 7" xfId="1387"/>
    <cellStyle name="Normal 6 8" xfId="1388"/>
    <cellStyle name="Normal 6 9" xfId="1389"/>
    <cellStyle name="Normal 7" xfId="1390"/>
    <cellStyle name="Normal 7 10" xfId="1391"/>
    <cellStyle name="Normal 7 11" xfId="1392"/>
    <cellStyle name="Normal 7 12" xfId="1393"/>
    <cellStyle name="Normal 7 13" xfId="1394"/>
    <cellStyle name="Normal 7 14" xfId="1395"/>
    <cellStyle name="Normal 7 15" xfId="1396"/>
    <cellStyle name="Normal 7 16" xfId="1397"/>
    <cellStyle name="Normal 7 2" xfId="1398"/>
    <cellStyle name="Normal 7 2 2" xfId="1399"/>
    <cellStyle name="Normal 7 3" xfId="1400"/>
    <cellStyle name="Normal 7 4" xfId="1401"/>
    <cellStyle name="Normal 7 5" xfId="1402"/>
    <cellStyle name="Normal 7 6" xfId="1403"/>
    <cellStyle name="Normal 7 7" xfId="1404"/>
    <cellStyle name="Normal 7 8" xfId="1405"/>
    <cellStyle name="Normal 7 9" xfId="1406"/>
    <cellStyle name="Normal 8" xfId="1407"/>
    <cellStyle name="Normal 8 10" xfId="1408"/>
    <cellStyle name="Normal 8 11" xfId="1409"/>
    <cellStyle name="Normal 8 12" xfId="1410"/>
    <cellStyle name="Normal 8 13" xfId="1411"/>
    <cellStyle name="Normal 8 14" xfId="1412"/>
    <cellStyle name="Normal 8 15" xfId="1413"/>
    <cellStyle name="Normal 8 16" xfId="1414"/>
    <cellStyle name="Normal 8 2" xfId="1415"/>
    <cellStyle name="Normal 8 3" xfId="1416"/>
    <cellStyle name="Normal 8 4" xfId="1417"/>
    <cellStyle name="Normal 8 5" xfId="1418"/>
    <cellStyle name="Normal 8 6" xfId="1419"/>
    <cellStyle name="Normal 8 7" xfId="1420"/>
    <cellStyle name="Normal 8 8" xfId="1421"/>
    <cellStyle name="Normal 8 9" xfId="1422"/>
    <cellStyle name="Normal 9" xfId="1423"/>
    <cellStyle name="Normal 9 10" xfId="1424"/>
    <cellStyle name="Normal 9 11" xfId="1425"/>
    <cellStyle name="Normal 9 12" xfId="1426"/>
    <cellStyle name="Normal 9 13" xfId="1427"/>
    <cellStyle name="Normal 9 14" xfId="1428"/>
    <cellStyle name="Normal 9 15" xfId="1429"/>
    <cellStyle name="Normal 9 2" xfId="1430"/>
    <cellStyle name="Normal 9 3" xfId="1431"/>
    <cellStyle name="Normal 9 4" xfId="1432"/>
    <cellStyle name="Normal 9 5" xfId="1433"/>
    <cellStyle name="Normal 9 6" xfId="1434"/>
    <cellStyle name="Normal 9 7" xfId="1435"/>
    <cellStyle name="Normal 9 8" xfId="1436"/>
    <cellStyle name="Normal 9 9" xfId="1437"/>
    <cellStyle name="Normal GHG Textfiels Bold" xfId="1438"/>
    <cellStyle name="Normal GHG whole table" xfId="1439"/>
    <cellStyle name="Normal GHG-Shade" xfId="1440"/>
    <cellStyle name="Normal GHG-Shade 10" xfId="1441"/>
    <cellStyle name="Normal GHG-Shade 11" xfId="1442"/>
    <cellStyle name="Normal GHG-Shade 12" xfId="1443"/>
    <cellStyle name="Normal GHG-Shade 13" xfId="1444"/>
    <cellStyle name="Normal GHG-Shade 14" xfId="1445"/>
    <cellStyle name="Normal GHG-Shade 15" xfId="1446"/>
    <cellStyle name="Normal GHG-Shade 16" xfId="1447"/>
    <cellStyle name="Normal GHG-Shade 2" xfId="1448"/>
    <cellStyle name="Normal GHG-Shade 3" xfId="1449"/>
    <cellStyle name="Normal GHG-Shade 4" xfId="1450"/>
    <cellStyle name="Normal GHG-Shade 5" xfId="1451"/>
    <cellStyle name="Normal GHG-Shade 6" xfId="1452"/>
    <cellStyle name="Normal GHG-Shade 7" xfId="1453"/>
    <cellStyle name="Normal GHG-Shade 8" xfId="1454"/>
    <cellStyle name="Normal GHG-Shade 9" xfId="1455"/>
    <cellStyle name="Normal_WebframesCC" xfId="1603"/>
    <cellStyle name="Normale_impianti enel" xfId="1456"/>
    <cellStyle name="Notes" xfId="1457"/>
    <cellStyle name="Number" xfId="1458"/>
    <cellStyle name="Number [0.0]" xfId="1459"/>
    <cellStyle name="Number 1" xfId="1460"/>
    <cellStyle name="Number II" xfId="1461"/>
    <cellStyle name="Percent" xfId="2" builtinId="5"/>
    <cellStyle name="Percent 10" xfId="1462"/>
    <cellStyle name="Percent 11" xfId="1463"/>
    <cellStyle name="Percent 12" xfId="1464"/>
    <cellStyle name="Percent 14" xfId="1465"/>
    <cellStyle name="Percent 14 10" xfId="1466"/>
    <cellStyle name="Percent 14 11" xfId="1467"/>
    <cellStyle name="Percent 14 12" xfId="1468"/>
    <cellStyle name="Percent 14 13" xfId="1469"/>
    <cellStyle name="Percent 14 14" xfId="1470"/>
    <cellStyle name="Percent 14 15" xfId="1471"/>
    <cellStyle name="Percent 14 2" xfId="1472"/>
    <cellStyle name="Percent 14 3" xfId="1473"/>
    <cellStyle name="Percent 14 4" xfId="1474"/>
    <cellStyle name="Percent 14 5" xfId="1475"/>
    <cellStyle name="Percent 14 6" xfId="1476"/>
    <cellStyle name="Percent 14 7" xfId="1477"/>
    <cellStyle name="Percent 14 8" xfId="1478"/>
    <cellStyle name="Percent 14 9" xfId="1479"/>
    <cellStyle name="Percent 2" xfId="4"/>
    <cellStyle name="Percent 2 2" xfId="10"/>
    <cellStyle name="Percent 2 2 10" xfId="1480"/>
    <cellStyle name="Percent 2 2 11" xfId="1481"/>
    <cellStyle name="Percent 2 2 12" xfId="1482"/>
    <cellStyle name="Percent 2 2 13" xfId="1483"/>
    <cellStyle name="Percent 2 2 14" xfId="1484"/>
    <cellStyle name="Percent 2 2 15" xfId="1485"/>
    <cellStyle name="Percent 2 2 16" xfId="1486"/>
    <cellStyle name="Percent 2 2 17" xfId="1487"/>
    <cellStyle name="Percent 2 2 17 2" xfId="1488"/>
    <cellStyle name="Percent 2 2 2" xfId="1489"/>
    <cellStyle name="Percent 2 2 2 2" xfId="1490"/>
    <cellStyle name="Percent 2 2 3" xfId="1491"/>
    <cellStyle name="Percent 2 2 4" xfId="1492"/>
    <cellStyle name="Percent 2 2 5" xfId="1493"/>
    <cellStyle name="Percent 2 2 6" xfId="1494"/>
    <cellStyle name="Percent 2 2 7" xfId="1495"/>
    <cellStyle name="Percent 2 2 8" xfId="1496"/>
    <cellStyle name="Percent 2 2 9" xfId="1497"/>
    <cellStyle name="Percent 2 3" xfId="1498"/>
    <cellStyle name="Percent 2 3 2" xfId="1499"/>
    <cellStyle name="Percent 2 3 3" xfId="1500"/>
    <cellStyle name="Percent 2 4" xfId="1501"/>
    <cellStyle name="Percent 2 5" xfId="1502"/>
    <cellStyle name="Percent 3" xfId="13"/>
    <cellStyle name="Percent 3 2" xfId="1503"/>
    <cellStyle name="Percent 3 3" xfId="1504"/>
    <cellStyle name="Percent 3 4" xfId="1505"/>
    <cellStyle name="Percent 3 5" xfId="1506"/>
    <cellStyle name="Percent 3 5 2" xfId="1507"/>
    <cellStyle name="Percent 3 6" xfId="1508"/>
    <cellStyle name="Percent 3 7" xfId="1509"/>
    <cellStyle name="Percent 3 7 2" xfId="1510"/>
    <cellStyle name="Percent 3 8" xfId="1511"/>
    <cellStyle name="Percent 4" xfId="1512"/>
    <cellStyle name="Percent 4 10" xfId="1513"/>
    <cellStyle name="Percent 4 11" xfId="1514"/>
    <cellStyle name="Percent 4 12" xfId="1515"/>
    <cellStyle name="Percent 4 13" xfId="1516"/>
    <cellStyle name="Percent 4 14" xfId="1517"/>
    <cellStyle name="Percent 4 15" xfId="1518"/>
    <cellStyle name="Percent 4 2" xfId="1519"/>
    <cellStyle name="Percent 4 3" xfId="1520"/>
    <cellStyle name="Percent 4 4" xfId="1521"/>
    <cellStyle name="Percent 4 5" xfId="1522"/>
    <cellStyle name="Percent 4 6" xfId="1523"/>
    <cellStyle name="Percent 4 7" xfId="1524"/>
    <cellStyle name="Percent 4 8" xfId="1525"/>
    <cellStyle name="Percent 4 9" xfId="1526"/>
    <cellStyle name="Percent 5" xfId="1527"/>
    <cellStyle name="Percent 5 10" xfId="1528"/>
    <cellStyle name="Percent 5 11" xfId="1529"/>
    <cellStyle name="Percent 5 12" xfId="1530"/>
    <cellStyle name="Percent 5 13" xfId="1531"/>
    <cellStyle name="Percent 5 14" xfId="1532"/>
    <cellStyle name="Percent 5 15" xfId="1533"/>
    <cellStyle name="Percent 5 16" xfId="1534"/>
    <cellStyle name="Percent 5 2" xfId="1535"/>
    <cellStyle name="Percent 5 3" xfId="1536"/>
    <cellStyle name="Percent 5 4" xfId="1537"/>
    <cellStyle name="Percent 5 5" xfId="1538"/>
    <cellStyle name="Percent 5 6" xfId="1539"/>
    <cellStyle name="Percent 5 7" xfId="1540"/>
    <cellStyle name="Percent 5 8" xfId="1541"/>
    <cellStyle name="Percent 5 9" xfId="1542"/>
    <cellStyle name="Percent 6" xfId="1543"/>
    <cellStyle name="Percent 6 10" xfId="1544"/>
    <cellStyle name="Percent 6 11" xfId="1545"/>
    <cellStyle name="Percent 6 12" xfId="1546"/>
    <cellStyle name="Percent 6 13" xfId="1547"/>
    <cellStyle name="Percent 6 14" xfId="1548"/>
    <cellStyle name="Percent 6 15" xfId="1549"/>
    <cellStyle name="Percent 6 2" xfId="1550"/>
    <cellStyle name="Percent 6 3" xfId="1551"/>
    <cellStyle name="Percent 6 4" xfId="1552"/>
    <cellStyle name="Percent 6 5" xfId="1553"/>
    <cellStyle name="Percent 6 6" xfId="1554"/>
    <cellStyle name="Percent 6 7" xfId="1555"/>
    <cellStyle name="Percent 6 8" xfId="1556"/>
    <cellStyle name="Percent 6 9" xfId="1557"/>
    <cellStyle name="Percent 7" xfId="1558"/>
    <cellStyle name="Percent 7 10" xfId="1559"/>
    <cellStyle name="Percent 7 11" xfId="1560"/>
    <cellStyle name="Percent 7 12" xfId="1561"/>
    <cellStyle name="Percent 7 13" xfId="1562"/>
    <cellStyle name="Percent 7 14" xfId="1563"/>
    <cellStyle name="Percent 7 15" xfId="1564"/>
    <cellStyle name="Percent 7 16" xfId="1565"/>
    <cellStyle name="Percent 7 2" xfId="1566"/>
    <cellStyle name="Percent 7 3" xfId="1567"/>
    <cellStyle name="Percent 7 4" xfId="1568"/>
    <cellStyle name="Percent 7 5" xfId="1569"/>
    <cellStyle name="Percent 7 6" xfId="1570"/>
    <cellStyle name="Percent 7 7" xfId="1571"/>
    <cellStyle name="Percent 7 8" xfId="1572"/>
    <cellStyle name="Percent 7 9" xfId="1573"/>
    <cellStyle name="Percent 8" xfId="1574"/>
    <cellStyle name="Percent 8 10" xfId="1575"/>
    <cellStyle name="Percent 8 11" xfId="1576"/>
    <cellStyle name="Percent 8 12" xfId="1577"/>
    <cellStyle name="Percent 8 13" xfId="1578"/>
    <cellStyle name="Percent 8 14" xfId="1579"/>
    <cellStyle name="Percent 8 15" xfId="1580"/>
    <cellStyle name="Percent 8 16" xfId="1581"/>
    <cellStyle name="Percent 8 2" xfId="1582"/>
    <cellStyle name="Percent 8 3" xfId="1583"/>
    <cellStyle name="Percent 8 4" xfId="1584"/>
    <cellStyle name="Percent 8 5" xfId="1585"/>
    <cellStyle name="Percent 8 6" xfId="1586"/>
    <cellStyle name="Percent 8 7" xfId="1587"/>
    <cellStyle name="Percent 8 8" xfId="1588"/>
    <cellStyle name="Percent 8 9" xfId="1589"/>
    <cellStyle name="Percent 9" xfId="1590"/>
    <cellStyle name="Percent 9 2" xfId="1591"/>
    <cellStyle name="Percent 9 3" xfId="1592"/>
    <cellStyle name="Publication_style" xfId="1593"/>
    <cellStyle name="Refdb standard" xfId="1594"/>
    <cellStyle name="Shade_R_border" xfId="1595"/>
    <cellStyle name="Source" xfId="1596"/>
    <cellStyle name="Style 1" xfId="1597"/>
    <cellStyle name="Style 1 2" xfId="1598"/>
    <cellStyle name="Table Cell" xfId="1599"/>
    <cellStyle name="Table Total" xfId="1600"/>
    <cellStyle name="Totals" xfId="1601"/>
    <cellStyle name="Обычный_2++" xfId="1602"/>
  </cellStyles>
  <dxfs count="3">
    <dxf>
      <fill>
        <patternFill>
          <bgColor rgb="FFCCFFCC"/>
        </patternFill>
      </fill>
    </dxf>
    <dxf>
      <fill>
        <patternFill>
          <bgColor rgb="FF99FF99"/>
        </patternFill>
      </fill>
    </dxf>
    <dxf>
      <fill>
        <patternFill>
          <bgColor theme="0" tint="-0.24994659260841701"/>
        </patternFill>
      </fill>
    </dxf>
  </dxfs>
  <tableStyles count="0" defaultTableStyle="TableStyleMedium9"/>
  <colors>
    <mruColors>
      <color rgb="FFCCFFCC"/>
      <color rgb="FF99FF99"/>
      <color rgb="FFFFCC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uti.korkeala\AppData\Local\Microsoft\Windows\Temporary%20Internet%20Files\Content.Outlook\LI3BKMUP\CCC%20Accounting%20Framework%20Road%20Transport%20v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resence of impacts - absolute"/>
      <sheetName val="Relative impacts"/>
      <sheetName val="Scenario impacts"/>
      <sheetName val="Summary of input data"/>
      <sheetName val="Conventional "/>
      <sheetName val="Electric vehicles"/>
      <sheetName val="Plug in hybrids"/>
      <sheetName val="Hydrogen buses"/>
      <sheetName val="Biofuels_foodcrops"/>
      <sheetName val="Biofuels_waste"/>
      <sheetName val="Biofuels_energycrops"/>
      <sheetName val="Efficiency improvement"/>
      <sheetName val="Walking &amp; cycling"/>
      <sheetName val="Demand reduction"/>
      <sheetName val="Modal shift"/>
      <sheetName val="HGV logistics savings"/>
      <sheetName val="Ecodriving"/>
      <sheetName val="Speed limiting"/>
      <sheetName val="Impact categories"/>
      <sheetName val="References"/>
      <sheetName val="NPV"/>
      <sheetName val="Calculation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9">
          <cell r="C69">
            <v>-8.0757176587869193</v>
          </cell>
        </row>
        <row r="70">
          <cell r="C70">
            <v>-8.0757176587869193</v>
          </cell>
        </row>
        <row r="71">
          <cell r="C71">
            <v>-8.0757176587869193</v>
          </cell>
        </row>
        <row r="103">
          <cell r="F103">
            <v>2.1754381209392895</v>
          </cell>
        </row>
      </sheetData>
      <sheetData sheetId="23">
        <row r="9">
          <cell r="C9">
            <v>0.8695484048548161</v>
          </cell>
        </row>
        <row r="24">
          <cell r="C24">
            <v>1.58</v>
          </cell>
        </row>
        <row r="25">
          <cell r="C25">
            <v>12.2</v>
          </cell>
        </row>
        <row r="32">
          <cell r="C32">
            <v>112.53857893844327</v>
          </cell>
        </row>
        <row r="33">
          <cell r="C33">
            <v>7.4468085106382977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www.cenerg.ensmp.fr/english/themes/impact/papers/WP4_N_Fertil%20FinalReport.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nvironment-agency.gov.uk/business/sectors/32771.aspx" TargetMode="External"/><Relationship Id="rId2" Type="http://schemas.openxmlformats.org/officeDocument/2006/relationships/hyperlink" Target="http://www.environment-agency.gov.uk/business/sectors/32771.aspx" TargetMode="External"/><Relationship Id="rId1" Type="http://schemas.openxmlformats.org/officeDocument/2006/relationships/hyperlink" Target="http://www.environment-agency.gov.uk/business/sectors/32771.aspx"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55"/>
  <sheetViews>
    <sheetView tabSelected="1" zoomScale="80" zoomScaleNormal="80" workbookViewId="0">
      <selection activeCell="A18" sqref="A18"/>
    </sheetView>
  </sheetViews>
  <sheetFormatPr defaultColWidth="10.875" defaultRowHeight="13.1"/>
  <cols>
    <col min="1" max="1" width="21.75" style="175" customWidth="1"/>
    <col min="2" max="2" width="15.375" style="175" bestFit="1" customWidth="1"/>
    <col min="3" max="5" width="10.875" style="175"/>
    <col min="6" max="6" width="15.875" style="175" customWidth="1"/>
    <col min="7" max="7" width="7.25" style="175" customWidth="1"/>
    <col min="8" max="16384" width="10.875" style="175"/>
  </cols>
  <sheetData>
    <row r="1" spans="1:7" ht="31.45">
      <c r="A1" s="174" t="s">
        <v>283</v>
      </c>
    </row>
    <row r="3" spans="1:7" ht="26.2">
      <c r="A3" s="176" t="s">
        <v>297</v>
      </c>
    </row>
    <row r="4" spans="1:7" ht="18.350000000000001">
      <c r="A4" s="177" t="s">
        <v>296</v>
      </c>
    </row>
    <row r="5" spans="1:7">
      <c r="A5" s="178"/>
    </row>
    <row r="6" spans="1:7" ht="18.350000000000001">
      <c r="A6" s="177" t="s">
        <v>284</v>
      </c>
      <c r="B6" s="179">
        <v>3</v>
      </c>
    </row>
    <row r="7" spans="1:7" s="181" customFormat="1" ht="18.350000000000001">
      <c r="A7" s="180" t="s">
        <v>285</v>
      </c>
      <c r="B7" s="265" t="s">
        <v>77</v>
      </c>
      <c r="C7" s="265"/>
      <c r="D7" s="265"/>
      <c r="E7" s="265"/>
      <c r="F7" s="265"/>
    </row>
    <row r="8" spans="1:7" ht="18.350000000000001">
      <c r="A8" s="177" t="s">
        <v>286</v>
      </c>
      <c r="B8" s="182">
        <v>39926</v>
      </c>
    </row>
    <row r="10" spans="1:7" ht="18.350000000000001">
      <c r="A10" s="177" t="s">
        <v>287</v>
      </c>
    </row>
    <row r="11" spans="1:7" ht="64" customHeight="1">
      <c r="A11" s="263" t="s">
        <v>295</v>
      </c>
      <c r="B11" s="263"/>
      <c r="C11" s="263"/>
      <c r="D11" s="263"/>
      <c r="E11" s="263"/>
      <c r="F11" s="263"/>
    </row>
    <row r="12" spans="1:7" ht="12.95" customHeight="1"/>
    <row r="13" spans="1:7" ht="24.05" customHeight="1">
      <c r="A13" s="177" t="s">
        <v>288</v>
      </c>
      <c r="B13" s="183"/>
      <c r="C13" s="183"/>
      <c r="D13" s="183"/>
      <c r="E13" s="183"/>
      <c r="F13" s="183"/>
    </row>
    <row r="14" spans="1:7" ht="33.049999999999997" customHeight="1">
      <c r="A14" s="263" t="s">
        <v>298</v>
      </c>
      <c r="B14" s="263"/>
      <c r="C14" s="263"/>
      <c r="D14" s="263"/>
      <c r="E14" s="263"/>
      <c r="F14" s="263"/>
      <c r="G14" s="263"/>
    </row>
    <row r="15" spans="1:7" ht="45" customHeight="1">
      <c r="A15" s="184" t="s">
        <v>34</v>
      </c>
      <c r="B15" s="263" t="s">
        <v>299</v>
      </c>
      <c r="C15" s="263"/>
      <c r="D15" s="263"/>
      <c r="E15" s="263"/>
      <c r="F15" s="263"/>
      <c r="G15" s="263"/>
    </row>
    <row r="16" spans="1:7" ht="26.2" customHeight="1">
      <c r="A16" s="184" t="s">
        <v>289</v>
      </c>
      <c r="B16" s="263" t="s">
        <v>300</v>
      </c>
      <c r="C16" s="263"/>
      <c r="D16" s="263"/>
      <c r="E16" s="263"/>
      <c r="F16" s="263"/>
      <c r="G16" s="263"/>
    </row>
    <row r="17" spans="1:7" ht="56.3" customHeight="1">
      <c r="A17" s="184" t="s">
        <v>290</v>
      </c>
      <c r="B17" s="263" t="s">
        <v>301</v>
      </c>
      <c r="C17" s="263"/>
      <c r="D17" s="263"/>
      <c r="E17" s="263"/>
      <c r="F17" s="263"/>
      <c r="G17" s="263"/>
    </row>
    <row r="18" spans="1:7" ht="17.2" customHeight="1">
      <c r="A18" s="178" t="s">
        <v>291</v>
      </c>
      <c r="B18" s="186" t="s">
        <v>292</v>
      </c>
      <c r="C18" s="186"/>
      <c r="D18" s="186"/>
      <c r="E18" s="186"/>
      <c r="F18" s="186"/>
    </row>
    <row r="19" spans="1:7" ht="12.95" customHeight="1">
      <c r="A19" s="187" t="s">
        <v>40</v>
      </c>
      <c r="B19" s="186" t="s">
        <v>293</v>
      </c>
      <c r="C19" s="186"/>
      <c r="D19" s="186"/>
      <c r="E19" s="186"/>
      <c r="F19" s="186"/>
    </row>
    <row r="20" spans="1:7" ht="18.350000000000001" customHeight="1">
      <c r="A20" s="187" t="s">
        <v>294</v>
      </c>
      <c r="B20" s="264" t="s">
        <v>338</v>
      </c>
      <c r="C20" s="264"/>
      <c r="D20" s="264"/>
      <c r="E20" s="264"/>
      <c r="F20" s="264"/>
      <c r="G20" s="264"/>
    </row>
    <row r="21" spans="1:7" ht="12.95" customHeight="1">
      <c r="A21" s="178"/>
      <c r="C21" s="186"/>
      <c r="D21" s="186"/>
      <c r="E21" s="186"/>
      <c r="F21" s="186"/>
    </row>
    <row r="22" spans="1:7" ht="27" customHeight="1">
      <c r="A22" s="185"/>
      <c r="B22" s="264"/>
      <c r="C22" s="264"/>
      <c r="D22" s="264"/>
      <c r="E22" s="264"/>
      <c r="F22" s="264"/>
      <c r="G22" s="264"/>
    </row>
    <row r="23" spans="1:7" ht="12.95" customHeight="1">
      <c r="A23" s="186"/>
      <c r="B23" s="186"/>
      <c r="C23" s="186"/>
      <c r="D23" s="186"/>
      <c r="E23" s="186"/>
      <c r="F23" s="186"/>
    </row>
    <row r="24" spans="1:7" ht="12.95" customHeight="1">
      <c r="A24" s="186"/>
      <c r="B24" s="186"/>
      <c r="C24" s="186"/>
      <c r="D24" s="186"/>
      <c r="E24" s="186"/>
      <c r="F24" s="186"/>
    </row>
    <row r="25" spans="1:7" ht="12.95" customHeight="1">
      <c r="A25" s="186"/>
      <c r="B25" s="186"/>
      <c r="C25" s="186"/>
      <c r="D25" s="186"/>
      <c r="E25" s="186"/>
      <c r="F25" s="186"/>
    </row>
    <row r="26" spans="1:7" ht="12.95" customHeight="1">
      <c r="A26" s="186"/>
      <c r="B26" s="186"/>
      <c r="C26" s="186"/>
      <c r="D26" s="186"/>
      <c r="E26" s="186"/>
      <c r="F26" s="186"/>
    </row>
    <row r="27" spans="1:7" ht="12.95" customHeight="1">
      <c r="A27" s="186"/>
      <c r="B27" s="186"/>
      <c r="C27" s="186"/>
      <c r="D27" s="186"/>
      <c r="E27" s="186"/>
      <c r="F27" s="186"/>
    </row>
    <row r="28" spans="1:7" ht="12.95" customHeight="1">
      <c r="A28" s="186"/>
      <c r="B28" s="186"/>
      <c r="C28" s="186"/>
      <c r="D28" s="186"/>
      <c r="E28" s="186"/>
      <c r="F28" s="186"/>
    </row>
    <row r="29" spans="1:7" ht="12.95" customHeight="1">
      <c r="A29" s="186"/>
      <c r="B29" s="186"/>
      <c r="C29" s="186"/>
      <c r="D29" s="186"/>
      <c r="E29" s="186"/>
      <c r="F29" s="186"/>
    </row>
    <row r="30" spans="1:7" ht="12.95" customHeight="1">
      <c r="A30" s="186"/>
      <c r="B30" s="186"/>
      <c r="C30" s="186"/>
      <c r="D30" s="186"/>
      <c r="E30" s="186"/>
      <c r="F30" s="186"/>
    </row>
    <row r="31" spans="1:7" ht="12.95" customHeight="1">
      <c r="A31" s="186"/>
      <c r="B31" s="186"/>
      <c r="C31" s="186"/>
      <c r="D31" s="186"/>
      <c r="E31" s="186"/>
      <c r="F31" s="186"/>
    </row>
    <row r="32" spans="1:7" ht="12.95" customHeight="1">
      <c r="A32" s="186"/>
      <c r="B32" s="186"/>
      <c r="C32" s="186"/>
      <c r="D32" s="186"/>
      <c r="E32" s="186"/>
      <c r="F32" s="186"/>
    </row>
    <row r="33" spans="1:6" ht="12.95" customHeight="1">
      <c r="A33" s="186"/>
      <c r="B33" s="186"/>
      <c r="C33" s="186"/>
      <c r="D33" s="186"/>
      <c r="E33" s="186"/>
      <c r="F33" s="186"/>
    </row>
    <row r="34" spans="1:6" ht="12.95" customHeight="1">
      <c r="A34" s="186"/>
      <c r="B34" s="186"/>
      <c r="C34" s="186"/>
      <c r="D34" s="186"/>
      <c r="E34" s="186"/>
      <c r="F34" s="186"/>
    </row>
    <row r="35" spans="1:6" ht="12.95" customHeight="1">
      <c r="A35" s="186"/>
      <c r="B35" s="186"/>
      <c r="C35" s="186"/>
      <c r="D35" s="186"/>
      <c r="E35" s="186"/>
      <c r="F35" s="186"/>
    </row>
    <row r="36" spans="1:6" ht="12.95" customHeight="1">
      <c r="A36" s="186"/>
      <c r="B36" s="186"/>
      <c r="C36" s="186"/>
      <c r="D36" s="186"/>
      <c r="E36" s="186"/>
      <c r="F36" s="186"/>
    </row>
    <row r="37" spans="1:6" ht="12.95" customHeight="1">
      <c r="A37" s="186"/>
      <c r="B37" s="186"/>
      <c r="C37" s="186"/>
      <c r="D37" s="186"/>
      <c r="E37" s="186"/>
      <c r="F37" s="186"/>
    </row>
    <row r="38" spans="1:6" ht="12.95" customHeight="1">
      <c r="A38" s="186"/>
      <c r="B38" s="186"/>
      <c r="C38" s="186"/>
      <c r="D38" s="186"/>
      <c r="E38" s="186"/>
      <c r="F38" s="186"/>
    </row>
    <row r="39" spans="1:6" ht="12.95" customHeight="1">
      <c r="A39" s="186"/>
      <c r="B39" s="186"/>
      <c r="C39" s="186"/>
      <c r="D39" s="186"/>
      <c r="E39" s="186"/>
      <c r="F39" s="186"/>
    </row>
    <row r="40" spans="1:6" ht="12.95" customHeight="1">
      <c r="A40" s="186"/>
      <c r="B40" s="186"/>
      <c r="C40" s="186"/>
      <c r="D40" s="186"/>
      <c r="E40" s="186"/>
      <c r="F40" s="186"/>
    </row>
    <row r="41" spans="1:6" ht="12.95" customHeight="1">
      <c r="A41" s="186"/>
      <c r="B41" s="186"/>
      <c r="C41" s="186"/>
      <c r="D41" s="186"/>
      <c r="E41" s="186"/>
      <c r="F41" s="186"/>
    </row>
    <row r="42" spans="1:6" ht="12.95" customHeight="1">
      <c r="A42" s="186"/>
      <c r="B42" s="186"/>
      <c r="C42" s="186"/>
      <c r="D42" s="186"/>
      <c r="E42" s="186"/>
      <c r="F42" s="186"/>
    </row>
    <row r="43" spans="1:6" ht="12.95" customHeight="1">
      <c r="A43" s="186"/>
      <c r="B43" s="186"/>
      <c r="C43" s="186"/>
      <c r="D43" s="186"/>
      <c r="E43" s="186"/>
      <c r="F43" s="186"/>
    </row>
    <row r="44" spans="1:6">
      <c r="A44" s="186"/>
      <c r="B44" s="186"/>
      <c r="C44" s="186"/>
      <c r="D44" s="186"/>
      <c r="E44" s="186"/>
      <c r="F44" s="186"/>
    </row>
    <row r="45" spans="1:6">
      <c r="A45" s="186"/>
      <c r="B45" s="186"/>
      <c r="C45" s="186"/>
      <c r="D45" s="186"/>
      <c r="E45" s="186"/>
      <c r="F45" s="186"/>
    </row>
    <row r="46" spans="1:6">
      <c r="A46" s="186"/>
      <c r="B46" s="186"/>
      <c r="C46" s="186"/>
      <c r="D46" s="186"/>
      <c r="E46" s="186"/>
      <c r="F46" s="186"/>
    </row>
    <row r="47" spans="1:6">
      <c r="A47" s="186"/>
      <c r="B47" s="186"/>
      <c r="C47" s="186"/>
      <c r="D47" s="186"/>
      <c r="E47" s="186"/>
      <c r="F47" s="186"/>
    </row>
    <row r="48" spans="1:6">
      <c r="A48" s="186"/>
      <c r="B48" s="186"/>
      <c r="C48" s="186"/>
      <c r="D48" s="186"/>
      <c r="E48" s="186"/>
      <c r="F48" s="186"/>
    </row>
    <row r="49" spans="1:6">
      <c r="A49" s="186"/>
      <c r="B49" s="186"/>
      <c r="C49" s="186"/>
      <c r="D49" s="186"/>
      <c r="E49" s="186"/>
      <c r="F49" s="186"/>
    </row>
    <row r="50" spans="1:6">
      <c r="A50" s="186"/>
      <c r="B50" s="186"/>
      <c r="C50" s="186"/>
      <c r="D50" s="186"/>
      <c r="E50" s="186"/>
      <c r="F50" s="186"/>
    </row>
    <row r="51" spans="1:6">
      <c r="A51" s="186"/>
      <c r="B51" s="186"/>
      <c r="C51" s="186"/>
      <c r="D51" s="186"/>
      <c r="E51" s="186"/>
      <c r="F51" s="186"/>
    </row>
    <row r="52" spans="1:6">
      <c r="A52" s="186"/>
      <c r="B52" s="186"/>
      <c r="C52" s="186"/>
      <c r="D52" s="186"/>
      <c r="E52" s="186"/>
      <c r="F52" s="186"/>
    </row>
    <row r="53" spans="1:6">
      <c r="A53" s="186"/>
      <c r="B53" s="186"/>
      <c r="C53" s="186"/>
      <c r="D53" s="186"/>
      <c r="E53" s="186"/>
      <c r="F53" s="186"/>
    </row>
    <row r="54" spans="1:6">
      <c r="A54" s="186"/>
      <c r="B54" s="186"/>
      <c r="C54" s="186"/>
      <c r="D54" s="186"/>
      <c r="E54" s="186"/>
      <c r="F54" s="186"/>
    </row>
    <row r="55" spans="1:6">
      <c r="A55" s="186"/>
      <c r="B55" s="186"/>
      <c r="C55" s="186"/>
      <c r="D55" s="186"/>
      <c r="E55" s="186"/>
      <c r="F55" s="186"/>
    </row>
  </sheetData>
  <mergeCells count="8">
    <mergeCell ref="B17:G17"/>
    <mergeCell ref="B20:G20"/>
    <mergeCell ref="B22:G22"/>
    <mergeCell ref="B7:F7"/>
    <mergeCell ref="A11:F11"/>
    <mergeCell ref="A14:G14"/>
    <mergeCell ref="B15:G15"/>
    <mergeCell ref="B16:G16"/>
  </mergeCells>
  <pageMargins left="0.75" right="0.75" top="1" bottom="1" header="0.5" footer="0.5"/>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108" t="s">
        <v>73</v>
      </c>
      <c r="F1" s="34"/>
    </row>
    <row r="2" spans="1:6" s="52" customFormat="1">
      <c r="A2" s="35"/>
      <c r="B2" s="39" t="s">
        <v>49</v>
      </c>
    </row>
    <row r="3" spans="1:6" s="52" customFormat="1" ht="17.7">
      <c r="A3" s="53"/>
      <c r="B3" s="39"/>
    </row>
    <row r="4" spans="1:6" s="52" customFormat="1" ht="60.25">
      <c r="A4" s="260" t="s">
        <v>50</v>
      </c>
      <c r="B4" s="111" t="s">
        <v>112</v>
      </c>
    </row>
    <row r="5" spans="1:6" s="52" customFormat="1" ht="30.15">
      <c r="A5" s="39" t="s">
        <v>51</v>
      </c>
      <c r="B5" s="39" t="s">
        <v>99</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38"/>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55"/>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c r="A27" s="43" t="s">
        <v>57</v>
      </c>
      <c r="B27" s="36" t="s">
        <v>39</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55"/>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36"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36"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36"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t="s">
        <v>37</v>
      </c>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36" t="s">
        <v>140</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36" t="s">
        <v>39</v>
      </c>
    </row>
    <row r="63" spans="1:11" s="52" customFormat="1">
      <c r="A63" s="43" t="s">
        <v>59</v>
      </c>
      <c r="B63" s="36"/>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36"/>
    </row>
    <row r="68" spans="1:2" s="52" customFormat="1">
      <c r="A68" s="43" t="s">
        <v>66</v>
      </c>
      <c r="B68" s="36"/>
    </row>
    <row r="69" spans="1:2" s="52" customFormat="1">
      <c r="A69" s="43" t="s">
        <v>57</v>
      </c>
      <c r="B69" s="36" t="s">
        <v>39</v>
      </c>
    </row>
    <row r="70" spans="1:2" s="52" customFormat="1">
      <c r="A70" s="43" t="s">
        <v>59</v>
      </c>
      <c r="B70" s="36"/>
    </row>
    <row r="71" spans="1:2" s="52" customFormat="1">
      <c r="A71" s="43" t="s">
        <v>61</v>
      </c>
      <c r="B71" s="36"/>
    </row>
    <row r="72" spans="1:2" s="52" customFormat="1">
      <c r="A72" s="43" t="s">
        <v>32</v>
      </c>
      <c r="B72" s="36"/>
    </row>
    <row r="73" spans="1:2" s="52" customFormat="1">
      <c r="A73" s="73" t="s">
        <v>14</v>
      </c>
      <c r="B73" s="38"/>
    </row>
    <row r="74" spans="1:2" s="52" customFormat="1">
      <c r="A74" s="43" t="s">
        <v>54</v>
      </c>
      <c r="B74" s="55" t="s">
        <v>37</v>
      </c>
    </row>
    <row r="75" spans="1:2" s="52" customFormat="1">
      <c r="A75" s="43" t="s">
        <v>56</v>
      </c>
      <c r="B75" s="61" t="s">
        <v>67</v>
      </c>
    </row>
    <row r="76" spans="1:2" s="52" customFormat="1">
      <c r="A76" s="43" t="s">
        <v>57</v>
      </c>
      <c r="B76" s="36" t="s">
        <v>191</v>
      </c>
    </row>
    <row r="77" spans="1:2" s="52" customFormat="1">
      <c r="A77" s="43" t="s">
        <v>59</v>
      </c>
      <c r="B77" s="36"/>
    </row>
    <row r="78" spans="1:2" s="52" customFormat="1">
      <c r="A78" s="43" t="s">
        <v>61</v>
      </c>
      <c r="B78" s="36"/>
    </row>
    <row r="79" spans="1:2" s="52" customFormat="1">
      <c r="A79" s="43" t="s">
        <v>32</v>
      </c>
      <c r="B79" s="37"/>
    </row>
    <row r="80" spans="1:2" s="52" customFormat="1">
      <c r="A80" s="73" t="s">
        <v>353</v>
      </c>
      <c r="B80" s="38"/>
    </row>
    <row r="81" spans="1:2" s="52" customFormat="1">
      <c r="A81" s="43" t="s">
        <v>54</v>
      </c>
      <c r="B81" s="55" t="s">
        <v>37</v>
      </c>
    </row>
    <row r="82" spans="1:2" s="52" customFormat="1">
      <c r="A82" s="43" t="s">
        <v>56</v>
      </c>
      <c r="B82" s="61" t="s">
        <v>67</v>
      </c>
    </row>
    <row r="83" spans="1:2" s="52" customFormat="1">
      <c r="A83" s="43" t="s">
        <v>57</v>
      </c>
      <c r="B83" s="36" t="s">
        <v>191</v>
      </c>
    </row>
    <row r="84" spans="1:2" s="52" customFormat="1">
      <c r="A84" s="43" t="s">
        <v>59</v>
      </c>
      <c r="B84" s="36"/>
    </row>
    <row r="85" spans="1:2" s="52" customFormat="1">
      <c r="A85" s="43" t="s">
        <v>61</v>
      </c>
      <c r="B85" s="36"/>
    </row>
    <row r="86" spans="1:2" s="52" customFormat="1">
      <c r="A86" s="43" t="s">
        <v>32</v>
      </c>
      <c r="B86" s="37"/>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5"/>
    </row>
    <row r="96" spans="1:2" s="52" customFormat="1">
      <c r="A96" s="43" t="s">
        <v>66</v>
      </c>
      <c r="B96" s="61"/>
    </row>
    <row r="97" spans="1:4" s="52" customFormat="1">
      <c r="A97" s="43" t="s">
        <v>57</v>
      </c>
      <c r="B97" s="36"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141</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90.35">
      <c r="A111" s="43" t="s">
        <v>57</v>
      </c>
      <c r="B111" s="36" t="s">
        <v>216</v>
      </c>
      <c r="D111" s="51"/>
    </row>
    <row r="112" spans="1:4" s="52" customFormat="1">
      <c r="A112" s="43" t="s">
        <v>59</v>
      </c>
      <c r="B112" s="36"/>
      <c r="D112" s="51"/>
    </row>
    <row r="113" spans="1:4" s="52" customFormat="1">
      <c r="A113" s="43" t="s">
        <v>61</v>
      </c>
      <c r="B113" s="36"/>
      <c r="D113" s="51"/>
    </row>
    <row r="114" spans="1:4" s="52" customFormat="1" ht="15.75" thickBot="1">
      <c r="A114" s="47" t="s">
        <v>32</v>
      </c>
      <c r="B114" s="49" t="s">
        <v>123</v>
      </c>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37</v>
      </c>
    </row>
    <row r="140" spans="1:3">
      <c r="A140" s="43" t="s">
        <v>56</v>
      </c>
      <c r="B140" s="61"/>
      <c r="C140" s="92"/>
    </row>
    <row r="141" spans="1:3">
      <c r="A141" s="43" t="s">
        <v>57</v>
      </c>
      <c r="B141" s="36" t="s">
        <v>191</v>
      </c>
    </row>
    <row r="142" spans="1:3">
      <c r="A142" s="43" t="s">
        <v>59</v>
      </c>
      <c r="B142" s="36"/>
    </row>
    <row r="143" spans="1:3">
      <c r="A143" s="43" t="s">
        <v>61</v>
      </c>
      <c r="B143" s="36"/>
    </row>
    <row r="144" spans="1:3">
      <c r="A144" s="45" t="s">
        <v>63</v>
      </c>
      <c r="B144" s="37"/>
    </row>
    <row r="145" spans="1:2">
      <c r="A145" s="72" t="s">
        <v>7</v>
      </c>
      <c r="B145" s="36"/>
    </row>
    <row r="146" spans="1:2">
      <c r="A146" s="43" t="s">
        <v>54</v>
      </c>
      <c r="B146" s="59"/>
    </row>
    <row r="147" spans="1:2">
      <c r="A147" s="43" t="s">
        <v>56</v>
      </c>
      <c r="B147" s="61"/>
    </row>
    <row r="148" spans="1:2">
      <c r="A148" s="43" t="s">
        <v>57</v>
      </c>
      <c r="B148" s="36"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116"/>
    </row>
    <row r="155" spans="1:2">
      <c r="A155" s="43" t="s">
        <v>57</v>
      </c>
      <c r="B155" s="36" t="s">
        <v>192</v>
      </c>
    </row>
    <row r="156" spans="1:2">
      <c r="A156" s="43" t="s">
        <v>59</v>
      </c>
      <c r="B156" s="36"/>
    </row>
    <row r="157" spans="1:2">
      <c r="A157" s="43" t="s">
        <v>61</v>
      </c>
      <c r="B157" s="36"/>
    </row>
    <row r="158" spans="1:2">
      <c r="A158" s="45" t="s">
        <v>63</v>
      </c>
      <c r="B158" s="37"/>
    </row>
    <row r="159" spans="1:2">
      <c r="A159" s="73" t="s">
        <v>0</v>
      </c>
      <c r="B159" s="38"/>
    </row>
    <row r="160" spans="1:2">
      <c r="A160" s="43" t="s">
        <v>54</v>
      </c>
      <c r="B160" s="36"/>
    </row>
    <row r="161" spans="1:3">
      <c r="A161" s="43" t="s">
        <v>56</v>
      </c>
      <c r="B161" s="36"/>
    </row>
    <row r="162" spans="1:3">
      <c r="A162" s="43" t="s">
        <v>57</v>
      </c>
      <c r="B162" s="36" t="s">
        <v>39</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row>
    <row r="168" spans="1:3">
      <c r="A168" s="43" t="s">
        <v>56</v>
      </c>
      <c r="B168" s="36"/>
    </row>
    <row r="169" spans="1:3">
      <c r="A169" s="43" t="s">
        <v>57</v>
      </c>
      <c r="B169" s="36" t="s">
        <v>39</v>
      </c>
    </row>
    <row r="170" spans="1:3">
      <c r="A170" s="43" t="s">
        <v>59</v>
      </c>
      <c r="B170" s="36"/>
    </row>
    <row r="171" spans="1:3">
      <c r="A171" s="43" t="s">
        <v>61</v>
      </c>
      <c r="B171" s="36"/>
    </row>
    <row r="172" spans="1:3">
      <c r="A172" s="43" t="s">
        <v>32</v>
      </c>
      <c r="B172" s="36"/>
    </row>
    <row r="173" spans="1:3">
      <c r="A173" s="83" t="s">
        <v>23</v>
      </c>
      <c r="B173" s="38"/>
    </row>
    <row r="174" spans="1:3">
      <c r="A174" s="43" t="s">
        <v>54</v>
      </c>
      <c r="B174" s="36"/>
    </row>
    <row r="175" spans="1:3">
      <c r="A175" s="43" t="s">
        <v>56</v>
      </c>
      <c r="B175" s="36"/>
    </row>
    <row r="176" spans="1:3">
      <c r="A176" s="43" t="s">
        <v>57</v>
      </c>
      <c r="B176" s="36" t="s">
        <v>39</v>
      </c>
    </row>
    <row r="177" spans="1:2">
      <c r="A177" s="43" t="s">
        <v>59</v>
      </c>
      <c r="B177" s="36"/>
    </row>
    <row r="178" spans="1:2">
      <c r="A178" s="43" t="s">
        <v>61</v>
      </c>
      <c r="B178" s="36"/>
    </row>
    <row r="179" spans="1:2">
      <c r="A179" s="45" t="s">
        <v>32</v>
      </c>
      <c r="B179" s="37"/>
    </row>
    <row r="180" spans="1:2">
      <c r="A180" s="72" t="s">
        <v>24</v>
      </c>
      <c r="B180" s="36"/>
    </row>
    <row r="181" spans="1:2">
      <c r="A181" s="43" t="s">
        <v>54</v>
      </c>
      <c r="B181" s="36" t="s">
        <v>37</v>
      </c>
    </row>
    <row r="182" spans="1:2">
      <c r="A182" s="43" t="s">
        <v>56</v>
      </c>
      <c r="B182" s="61"/>
    </row>
    <row r="183" spans="1:2" ht="30.15">
      <c r="A183" s="43" t="s">
        <v>57</v>
      </c>
      <c r="B183" s="36" t="s">
        <v>193</v>
      </c>
    </row>
    <row r="184" spans="1:2">
      <c r="A184" s="43" t="s">
        <v>59</v>
      </c>
      <c r="B184" s="36"/>
    </row>
    <row r="185" spans="1:2">
      <c r="A185" s="43" t="s">
        <v>61</v>
      </c>
      <c r="B185" s="36"/>
    </row>
    <row r="186" spans="1:2">
      <c r="A186" s="45" t="s">
        <v>32</v>
      </c>
      <c r="B186" s="36"/>
    </row>
    <row r="187" spans="1:2">
      <c r="A187" s="72" t="s">
        <v>33</v>
      </c>
      <c r="B187" s="38"/>
    </row>
    <row r="188" spans="1:2">
      <c r="A188" s="43" t="s">
        <v>54</v>
      </c>
      <c r="B188" s="36" t="s">
        <v>37</v>
      </c>
    </row>
    <row r="189" spans="1:2">
      <c r="A189" s="43" t="s">
        <v>56</v>
      </c>
      <c r="B189" s="93"/>
    </row>
    <row r="190" spans="1:2" ht="30.15">
      <c r="A190" s="43" t="s">
        <v>57</v>
      </c>
      <c r="B190" s="36" t="s">
        <v>193</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row>
    <row r="210" spans="1:2">
      <c r="A210" s="43" t="s">
        <v>56</v>
      </c>
      <c r="B210" s="36"/>
    </row>
    <row r="211" spans="1:2">
      <c r="A211" s="43" t="s">
        <v>57</v>
      </c>
      <c r="B211" s="36" t="s">
        <v>39</v>
      </c>
    </row>
    <row r="212" spans="1:2">
      <c r="A212" s="43" t="s">
        <v>59</v>
      </c>
      <c r="B212" s="36"/>
    </row>
    <row r="213" spans="1:2">
      <c r="A213" s="43" t="s">
        <v>61</v>
      </c>
      <c r="B213" s="36"/>
    </row>
    <row r="214" spans="1:2">
      <c r="A214" s="45" t="s">
        <v>32</v>
      </c>
      <c r="B214" s="37"/>
    </row>
    <row r="215" spans="1:2">
      <c r="A215" s="72" t="s">
        <v>29</v>
      </c>
      <c r="B215" s="36"/>
    </row>
    <row r="216" spans="1:2">
      <c r="A216" s="43" t="s">
        <v>54</v>
      </c>
      <c r="B216" s="36"/>
    </row>
    <row r="217" spans="1:2">
      <c r="A217" s="43" t="s">
        <v>56</v>
      </c>
      <c r="B217" s="36"/>
    </row>
    <row r="218" spans="1:2">
      <c r="A218" s="43" t="s">
        <v>57</v>
      </c>
      <c r="B218" s="36" t="s">
        <v>39</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74</v>
      </c>
      <c r="F1" s="34"/>
    </row>
    <row r="2" spans="1:6" s="52" customFormat="1">
      <c r="A2" s="35"/>
      <c r="B2" s="39" t="s">
        <v>49</v>
      </c>
    </row>
    <row r="3" spans="1:6" s="52" customFormat="1" ht="17.7">
      <c r="A3" s="53"/>
      <c r="B3" s="39"/>
    </row>
    <row r="4" spans="1:6" s="52" customFormat="1">
      <c r="A4" s="260" t="s">
        <v>50</v>
      </c>
      <c r="B4" s="39" t="s">
        <v>75</v>
      </c>
    </row>
    <row r="5" spans="1:6" s="52" customFormat="1" ht="30.15">
      <c r="A5" s="39" t="s">
        <v>51</v>
      </c>
      <c r="B5" s="63" t="s">
        <v>102</v>
      </c>
    </row>
    <row r="6" spans="1:6" s="52" customFormat="1">
      <c r="A6" s="52" t="s">
        <v>52</v>
      </c>
      <c r="B6" s="39" t="s">
        <v>106</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36"/>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55" t="s">
        <v>37</v>
      </c>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ht="30.15">
      <c r="A27" s="43" t="s">
        <v>57</v>
      </c>
      <c r="B27" s="36" t="s">
        <v>142</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55" t="s">
        <v>37</v>
      </c>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ht="30.15">
      <c r="A34" s="43" t="s">
        <v>57</v>
      </c>
      <c r="B34" s="36" t="s">
        <v>142</v>
      </c>
      <c r="D34" s="74"/>
      <c r="E34" s="74"/>
      <c r="F34" s="74"/>
      <c r="G34" s="74"/>
      <c r="H34" s="74"/>
      <c r="I34" s="74"/>
      <c r="J34" s="74"/>
      <c r="K34" s="74"/>
    </row>
    <row r="35" spans="1:11" s="52" customFormat="1">
      <c r="A35" s="43" t="s">
        <v>59</v>
      </c>
      <c r="B35" s="61"/>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36"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36"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55" t="s">
        <v>36</v>
      </c>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ht="30.15">
      <c r="A55" s="43" t="s">
        <v>57</v>
      </c>
      <c r="B55" s="36" t="s">
        <v>374</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t="s">
        <v>375</v>
      </c>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9"/>
    </row>
    <row r="61" spans="1:11" s="52" customFormat="1">
      <c r="A61" s="43" t="s">
        <v>56</v>
      </c>
      <c r="B61" s="61"/>
    </row>
    <row r="62" spans="1:11" s="52" customFormat="1">
      <c r="A62" s="43" t="s">
        <v>57</v>
      </c>
      <c r="B62" s="61" t="s">
        <v>39</v>
      </c>
    </row>
    <row r="63" spans="1:11" s="52" customFormat="1">
      <c r="A63" s="43" t="s">
        <v>59</v>
      </c>
      <c r="B63" s="61"/>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36"/>
    </row>
    <row r="68" spans="1:2" s="52" customFormat="1">
      <c r="A68" s="43" t="s">
        <v>66</v>
      </c>
      <c r="B68" s="36"/>
    </row>
    <row r="69" spans="1:2" s="52" customFormat="1">
      <c r="A69" s="43" t="s">
        <v>57</v>
      </c>
      <c r="B69" s="36" t="s">
        <v>39</v>
      </c>
    </row>
    <row r="70" spans="1:2" s="52" customFormat="1">
      <c r="A70" s="43" t="s">
        <v>59</v>
      </c>
      <c r="B70" s="36"/>
    </row>
    <row r="71" spans="1:2" s="52" customFormat="1">
      <c r="A71" s="43" t="s">
        <v>61</v>
      </c>
      <c r="B71" s="36"/>
    </row>
    <row r="72" spans="1:2" s="52" customFormat="1">
      <c r="A72" s="43" t="s">
        <v>32</v>
      </c>
      <c r="B72" s="36"/>
    </row>
    <row r="73" spans="1:2" s="52" customFormat="1">
      <c r="A73" s="73" t="s">
        <v>14</v>
      </c>
      <c r="B73" s="38"/>
    </row>
    <row r="74" spans="1:2" s="52" customFormat="1">
      <c r="A74" s="43" t="s">
        <v>54</v>
      </c>
      <c r="B74" s="55" t="s">
        <v>37</v>
      </c>
    </row>
    <row r="75" spans="1:2" s="52" customFormat="1">
      <c r="A75" s="43" t="s">
        <v>56</v>
      </c>
      <c r="B75" s="61" t="s">
        <v>67</v>
      </c>
    </row>
    <row r="76" spans="1:2" s="52" customFormat="1">
      <c r="A76" s="43" t="s">
        <v>57</v>
      </c>
      <c r="B76" s="36" t="s">
        <v>143</v>
      </c>
    </row>
    <row r="77" spans="1:2" s="52" customFormat="1">
      <c r="A77" s="43" t="s">
        <v>59</v>
      </c>
      <c r="B77" s="36"/>
    </row>
    <row r="78" spans="1:2" s="52" customFormat="1">
      <c r="A78" s="43" t="s">
        <v>61</v>
      </c>
      <c r="B78" s="36"/>
    </row>
    <row r="79" spans="1:2" s="52" customFormat="1">
      <c r="A79" s="43" t="s">
        <v>32</v>
      </c>
      <c r="B79" s="37"/>
    </row>
    <row r="80" spans="1:2" s="52" customFormat="1">
      <c r="A80" s="73" t="s">
        <v>353</v>
      </c>
      <c r="B80" s="38"/>
    </row>
    <row r="81" spans="1:2" s="52" customFormat="1">
      <c r="A81" s="43" t="s">
        <v>54</v>
      </c>
      <c r="B81" s="55"/>
    </row>
    <row r="82" spans="1:2" s="52" customFormat="1">
      <c r="A82" s="43" t="s">
        <v>56</v>
      </c>
      <c r="B82" s="61" t="s">
        <v>67</v>
      </c>
    </row>
    <row r="83" spans="1:2" s="52" customFormat="1" ht="30.15">
      <c r="A83" s="43" t="s">
        <v>57</v>
      </c>
      <c r="B83" s="36" t="s">
        <v>376</v>
      </c>
    </row>
    <row r="84" spans="1:2" s="52" customFormat="1">
      <c r="A84" s="43" t="s">
        <v>59</v>
      </c>
      <c r="B84" s="36"/>
    </row>
    <row r="85" spans="1:2" s="52" customFormat="1">
      <c r="A85" s="43" t="s">
        <v>61</v>
      </c>
      <c r="B85" s="36"/>
    </row>
    <row r="86" spans="1:2" s="52" customFormat="1">
      <c r="A86" s="43" t="s">
        <v>32</v>
      </c>
      <c r="B86" s="37"/>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5"/>
    </row>
    <row r="96" spans="1:2" s="52" customFormat="1">
      <c r="A96" s="43" t="s">
        <v>66</v>
      </c>
      <c r="B96" s="61"/>
    </row>
    <row r="97" spans="1:4" s="52" customFormat="1">
      <c r="A97" s="43" t="s">
        <v>57</v>
      </c>
      <c r="B97" s="61"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c r="D109" s="51"/>
    </row>
    <row r="110" spans="1:4" s="52" customFormat="1">
      <c r="A110" s="43" t="s">
        <v>56</v>
      </c>
      <c r="B110" s="36"/>
      <c r="D110" s="51"/>
    </row>
    <row r="111" spans="1:4" s="52" customFormat="1">
      <c r="A111" s="43" t="s">
        <v>57</v>
      </c>
      <c r="B111" s="36" t="s">
        <v>39</v>
      </c>
      <c r="D111" s="51"/>
    </row>
    <row r="112" spans="1:4" s="52" customFormat="1">
      <c r="A112" s="43" t="s">
        <v>59</v>
      </c>
      <c r="B112" s="36"/>
      <c r="D112" s="51"/>
    </row>
    <row r="113" spans="1:4" s="52" customFormat="1">
      <c r="A113" s="43" t="s">
        <v>61</v>
      </c>
      <c r="B113" s="36"/>
      <c r="D113" s="51"/>
    </row>
    <row r="114" spans="1:4" s="52" customFormat="1" ht="15.75" thickBot="1">
      <c r="A114" s="47" t="s">
        <v>32</v>
      </c>
      <c r="B114" s="49"/>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37</v>
      </c>
    </row>
    <row r="140" spans="1:3">
      <c r="A140" s="43" t="s">
        <v>56</v>
      </c>
      <c r="B140" s="60" t="s">
        <v>68</v>
      </c>
      <c r="C140" s="92"/>
    </row>
    <row r="141" spans="1:3">
      <c r="A141" s="43" t="s">
        <v>57</v>
      </c>
      <c r="B141" s="36" t="s">
        <v>143</v>
      </c>
    </row>
    <row r="142" spans="1:3">
      <c r="A142" s="43" t="s">
        <v>59</v>
      </c>
      <c r="B142" s="36"/>
    </row>
    <row r="143" spans="1:3">
      <c r="A143" s="43" t="s">
        <v>61</v>
      </c>
      <c r="B143" s="36"/>
    </row>
    <row r="144" spans="1:3">
      <c r="A144" s="45" t="s">
        <v>63</v>
      </c>
      <c r="B144" s="37"/>
    </row>
    <row r="145" spans="1:2">
      <c r="A145" s="72" t="s">
        <v>7</v>
      </c>
      <c r="B145" s="36"/>
    </row>
    <row r="146" spans="1:2">
      <c r="A146" s="43" t="s">
        <v>54</v>
      </c>
      <c r="B146" s="59" t="s">
        <v>37</v>
      </c>
    </row>
    <row r="147" spans="1:2">
      <c r="A147" s="43" t="s">
        <v>56</v>
      </c>
      <c r="B147" s="60" t="s">
        <v>68</v>
      </c>
    </row>
    <row r="148" spans="1:2">
      <c r="A148" s="43" t="s">
        <v>57</v>
      </c>
      <c r="B148" s="36" t="s">
        <v>143</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60" t="s">
        <v>68</v>
      </c>
    </row>
    <row r="155" spans="1:2">
      <c r="A155" s="43" t="s">
        <v>57</v>
      </c>
      <c r="B155" s="36" t="s">
        <v>143</v>
      </c>
    </row>
    <row r="156" spans="1:2">
      <c r="A156" s="43" t="s">
        <v>59</v>
      </c>
      <c r="B156" s="36"/>
    </row>
    <row r="157" spans="1:2">
      <c r="A157" s="43" t="s">
        <v>61</v>
      </c>
      <c r="B157" s="36"/>
    </row>
    <row r="158" spans="1:2">
      <c r="A158" s="45" t="s">
        <v>63</v>
      </c>
      <c r="B158" s="37"/>
    </row>
    <row r="159" spans="1:2">
      <c r="A159" s="73" t="s">
        <v>0</v>
      </c>
      <c r="B159" s="38"/>
    </row>
    <row r="160" spans="1:2">
      <c r="A160" s="43" t="s">
        <v>54</v>
      </c>
      <c r="B160" s="55" t="s">
        <v>36</v>
      </c>
    </row>
    <row r="161" spans="1:3">
      <c r="A161" s="43" t="s">
        <v>56</v>
      </c>
      <c r="B161" s="36"/>
    </row>
    <row r="162" spans="1:3">
      <c r="A162" s="43" t="s">
        <v>57</v>
      </c>
      <c r="B162" s="36" t="s">
        <v>144</v>
      </c>
      <c r="C162" s="82"/>
    </row>
    <row r="163" spans="1:3">
      <c r="A163" s="43" t="s">
        <v>59</v>
      </c>
      <c r="B163" s="36"/>
    </row>
    <row r="164" spans="1:3">
      <c r="A164" s="43" t="s">
        <v>61</v>
      </c>
      <c r="B164" s="36" t="s">
        <v>145</v>
      </c>
    </row>
    <row r="165" spans="1:3">
      <c r="A165" s="43" t="s">
        <v>32</v>
      </c>
      <c r="B165" s="36"/>
    </row>
    <row r="166" spans="1:3">
      <c r="A166" s="73" t="s">
        <v>6</v>
      </c>
      <c r="B166" s="38"/>
    </row>
    <row r="167" spans="1:3">
      <c r="A167" s="43" t="s">
        <v>54</v>
      </c>
      <c r="B167" s="55" t="s">
        <v>36</v>
      </c>
    </row>
    <row r="168" spans="1:3">
      <c r="A168" s="43" t="s">
        <v>56</v>
      </c>
      <c r="B168" s="36"/>
    </row>
    <row r="169" spans="1:3">
      <c r="A169" s="43" t="s">
        <v>57</v>
      </c>
      <c r="B169" s="36" t="s">
        <v>146</v>
      </c>
    </row>
    <row r="170" spans="1:3">
      <c r="A170" s="43" t="s">
        <v>59</v>
      </c>
      <c r="B170" s="36"/>
    </row>
    <row r="171" spans="1:3" ht="30.15">
      <c r="A171" s="43" t="s">
        <v>61</v>
      </c>
      <c r="B171" s="36" t="s">
        <v>147</v>
      </c>
    </row>
    <row r="172" spans="1:3">
      <c r="A172" s="43" t="s">
        <v>32</v>
      </c>
      <c r="B172" s="36"/>
    </row>
    <row r="173" spans="1:3">
      <c r="A173" s="83" t="s">
        <v>23</v>
      </c>
      <c r="B173" s="38"/>
    </row>
    <row r="174" spans="1:3">
      <c r="A174" s="43" t="s">
        <v>54</v>
      </c>
      <c r="B174" s="55" t="s">
        <v>36</v>
      </c>
    </row>
    <row r="175" spans="1:3">
      <c r="A175" s="43" t="s">
        <v>56</v>
      </c>
      <c r="B175" s="36"/>
    </row>
    <row r="176" spans="1:3" ht="45.2">
      <c r="A176" s="43" t="s">
        <v>57</v>
      </c>
      <c r="B176" s="36" t="s">
        <v>148</v>
      </c>
    </row>
    <row r="177" spans="1:2">
      <c r="A177" s="43" t="s">
        <v>59</v>
      </c>
      <c r="B177" s="36"/>
    </row>
    <row r="178" spans="1:2">
      <c r="A178" s="43" t="s">
        <v>61</v>
      </c>
      <c r="B178" s="36"/>
    </row>
    <row r="179" spans="1:2">
      <c r="A179" s="45" t="s">
        <v>32</v>
      </c>
      <c r="B179" s="37"/>
    </row>
    <row r="180" spans="1:2">
      <c r="A180" s="72" t="s">
        <v>24</v>
      </c>
      <c r="B180" s="36"/>
    </row>
    <row r="181" spans="1:2">
      <c r="A181" s="43" t="s">
        <v>54</v>
      </c>
      <c r="B181" s="36" t="s">
        <v>37</v>
      </c>
    </row>
    <row r="182" spans="1:2">
      <c r="A182" s="43" t="s">
        <v>56</v>
      </c>
      <c r="B182" s="61"/>
    </row>
    <row r="183" spans="1:2">
      <c r="A183" s="43" t="s">
        <v>57</v>
      </c>
      <c r="B183" s="36" t="s">
        <v>149</v>
      </c>
    </row>
    <row r="184" spans="1:2">
      <c r="A184" s="43" t="s">
        <v>59</v>
      </c>
      <c r="B184" s="36"/>
    </row>
    <row r="185" spans="1:2">
      <c r="A185" s="43" t="s">
        <v>61</v>
      </c>
      <c r="B185" s="36"/>
    </row>
    <row r="186" spans="1:2">
      <c r="A186" s="45" t="s">
        <v>32</v>
      </c>
      <c r="B186" s="36"/>
    </row>
    <row r="187" spans="1:2">
      <c r="A187" s="72" t="s">
        <v>33</v>
      </c>
      <c r="B187" s="38"/>
    </row>
    <row r="188" spans="1:2">
      <c r="A188" s="43" t="s">
        <v>54</v>
      </c>
      <c r="B188" s="55" t="s">
        <v>36</v>
      </c>
    </row>
    <row r="189" spans="1:2">
      <c r="A189" s="43" t="s">
        <v>56</v>
      </c>
      <c r="B189" s="93"/>
    </row>
    <row r="190" spans="1:2">
      <c r="A190" s="43" t="s">
        <v>57</v>
      </c>
      <c r="B190" s="36" t="s">
        <v>150</v>
      </c>
    </row>
    <row r="191" spans="1:2">
      <c r="A191" s="43" t="s">
        <v>59</v>
      </c>
      <c r="B191" s="36"/>
    </row>
    <row r="192" spans="1:2" ht="60.25">
      <c r="A192" s="43" t="s">
        <v>61</v>
      </c>
      <c r="B192" s="36" t="s">
        <v>151</v>
      </c>
    </row>
    <row r="193" spans="1:2">
      <c r="A193" s="45" t="s">
        <v>32</v>
      </c>
      <c r="B193" s="36"/>
    </row>
    <row r="194" spans="1:2">
      <c r="A194" s="72" t="s">
        <v>26</v>
      </c>
      <c r="B194" s="38"/>
    </row>
    <row r="195" spans="1:2">
      <c r="A195" s="43" t="s">
        <v>54</v>
      </c>
      <c r="B195" s="36" t="s">
        <v>39</v>
      </c>
    </row>
    <row r="196" spans="1:2">
      <c r="A196" s="43" t="s">
        <v>56</v>
      </c>
      <c r="B196" s="36"/>
    </row>
    <row r="197" spans="1:2">
      <c r="A197" s="43" t="s">
        <v>57</v>
      </c>
      <c r="B197" s="36"/>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61"/>
    </row>
    <row r="206" spans="1:2">
      <c r="A206" s="43" t="s">
        <v>61</v>
      </c>
      <c r="B206" s="36"/>
    </row>
    <row r="207" spans="1:2">
      <c r="A207" s="45" t="s">
        <v>32</v>
      </c>
      <c r="B207" s="37"/>
    </row>
    <row r="208" spans="1:2">
      <c r="A208" s="72" t="s">
        <v>28</v>
      </c>
      <c r="B208" s="36"/>
    </row>
    <row r="209" spans="1:2">
      <c r="A209" s="43" t="s">
        <v>54</v>
      </c>
      <c r="B209" s="36" t="s">
        <v>37</v>
      </c>
    </row>
    <row r="210" spans="1:2">
      <c r="A210" s="43" t="s">
        <v>56</v>
      </c>
      <c r="B210" s="36"/>
    </row>
    <row r="211" spans="1:2" ht="30.15">
      <c r="A211" s="43" t="s">
        <v>57</v>
      </c>
      <c r="B211" s="36" t="s">
        <v>152</v>
      </c>
    </row>
    <row r="212" spans="1:2">
      <c r="A212" s="43" t="s">
        <v>59</v>
      </c>
      <c r="B212" s="36"/>
    </row>
    <row r="213" spans="1:2">
      <c r="A213" s="43" t="s">
        <v>61</v>
      </c>
      <c r="B213" s="36"/>
    </row>
    <row r="214" spans="1:2">
      <c r="A214" s="45" t="s">
        <v>32</v>
      </c>
      <c r="B214" s="37"/>
    </row>
    <row r="215" spans="1:2">
      <c r="A215" s="72" t="s">
        <v>29</v>
      </c>
      <c r="B215" s="36"/>
    </row>
    <row r="216" spans="1:2">
      <c r="A216" s="43" t="s">
        <v>54</v>
      </c>
      <c r="B216" s="36"/>
    </row>
    <row r="217" spans="1:2">
      <c r="A217" s="43" t="s">
        <v>56</v>
      </c>
      <c r="B217" s="36"/>
    </row>
    <row r="218" spans="1:2">
      <c r="A218" s="43" t="s">
        <v>57</v>
      </c>
      <c r="B218" s="36" t="s">
        <v>39</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88</v>
      </c>
      <c r="F1" s="34"/>
    </row>
    <row r="2" spans="1:6" s="52" customFormat="1">
      <c r="A2" s="35"/>
      <c r="B2" s="39" t="s">
        <v>49</v>
      </c>
    </row>
    <row r="3" spans="1:6" s="52" customFormat="1" ht="17.7">
      <c r="A3" s="53"/>
      <c r="B3" s="39"/>
    </row>
    <row r="4" spans="1:6" s="52" customFormat="1">
      <c r="A4" s="260" t="s">
        <v>50</v>
      </c>
      <c r="B4" s="39" t="s">
        <v>100</v>
      </c>
    </row>
    <row r="5" spans="1:6" s="52" customFormat="1" ht="60.25">
      <c r="A5" s="39" t="s">
        <v>51</v>
      </c>
      <c r="B5" s="39" t="s">
        <v>101</v>
      </c>
    </row>
    <row r="6" spans="1:6" s="52" customFormat="1">
      <c r="A6" s="52" t="s">
        <v>52</v>
      </c>
      <c r="B6" s="39" t="s">
        <v>107</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36"/>
    </row>
    <row r="18" spans="1:11" s="52" customFormat="1">
      <c r="A18" s="43" t="s">
        <v>54</v>
      </c>
      <c r="B18" s="55" t="s">
        <v>35</v>
      </c>
    </row>
    <row r="19" spans="1:11" s="52" customFormat="1">
      <c r="A19" s="43" t="s">
        <v>56</v>
      </c>
      <c r="B19" s="36" t="s">
        <v>272</v>
      </c>
    </row>
    <row r="20" spans="1:11" s="52" customFormat="1" ht="240.9">
      <c r="A20" s="43" t="s">
        <v>57</v>
      </c>
      <c r="B20" s="36" t="s">
        <v>273</v>
      </c>
    </row>
    <row r="21" spans="1:11" s="52" customFormat="1" ht="30.15">
      <c r="A21" s="43" t="s">
        <v>59</v>
      </c>
      <c r="B21" s="36" t="s">
        <v>274</v>
      </c>
    </row>
    <row r="22" spans="1:11" s="52" customFormat="1">
      <c r="A22" s="43" t="s">
        <v>61</v>
      </c>
      <c r="B22" s="36"/>
    </row>
    <row r="23" spans="1:11" s="52" customFormat="1">
      <c r="A23" s="43" t="s">
        <v>63</v>
      </c>
      <c r="B23" s="36" t="s">
        <v>251</v>
      </c>
    </row>
    <row r="24" spans="1:11" s="52" customFormat="1">
      <c r="A24" s="73" t="s">
        <v>31</v>
      </c>
      <c r="B24" s="38"/>
      <c r="D24" s="74"/>
      <c r="E24" s="74"/>
      <c r="F24" s="74"/>
      <c r="G24" s="74"/>
      <c r="H24" s="74"/>
      <c r="I24" s="74"/>
      <c r="J24" s="74"/>
      <c r="K24" s="74"/>
    </row>
    <row r="25" spans="1:11" s="52" customFormat="1">
      <c r="A25" s="43" t="s">
        <v>54</v>
      </c>
      <c r="B25" s="55"/>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ht="30.15">
      <c r="A27" s="43" t="s">
        <v>57</v>
      </c>
      <c r="B27" s="36" t="s">
        <v>253</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55"/>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36" t="s">
        <v>39</v>
      </c>
      <c r="D34" s="74"/>
      <c r="E34" s="74"/>
      <c r="F34" s="74"/>
      <c r="G34" s="74"/>
      <c r="H34" s="74"/>
      <c r="I34" s="74"/>
      <c r="J34" s="74"/>
      <c r="K34" s="74"/>
    </row>
    <row r="35" spans="1:11" s="52" customFormat="1">
      <c r="A35" s="43" t="s">
        <v>59</v>
      </c>
      <c r="B35" s="61"/>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36"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36"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36"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9"/>
    </row>
    <row r="61" spans="1:11" s="52" customFormat="1">
      <c r="A61" s="43" t="s">
        <v>56</v>
      </c>
      <c r="B61" s="61"/>
    </row>
    <row r="62" spans="1:11" s="52" customFormat="1">
      <c r="A62" s="43" t="s">
        <v>57</v>
      </c>
      <c r="B62" s="61" t="s">
        <v>39</v>
      </c>
    </row>
    <row r="63" spans="1:11" s="52" customFormat="1">
      <c r="A63" s="43" t="s">
        <v>59</v>
      </c>
      <c r="B63" s="61"/>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55" t="s">
        <v>35</v>
      </c>
    </row>
    <row r="68" spans="1:2" s="52" customFormat="1">
      <c r="A68" s="43" t="s">
        <v>66</v>
      </c>
      <c r="B68" s="36"/>
    </row>
    <row r="69" spans="1:2" s="52" customFormat="1" ht="60.25">
      <c r="A69" s="43" t="s">
        <v>57</v>
      </c>
      <c r="B69" s="36" t="s">
        <v>254</v>
      </c>
    </row>
    <row r="70" spans="1:2" s="52" customFormat="1">
      <c r="A70" s="43" t="s">
        <v>59</v>
      </c>
      <c r="B70" s="36"/>
    </row>
    <row r="71" spans="1:2" s="52" customFormat="1">
      <c r="A71" s="43" t="s">
        <v>61</v>
      </c>
      <c r="B71" s="36"/>
    </row>
    <row r="72" spans="1:2" s="52" customFormat="1">
      <c r="A72" s="43" t="s">
        <v>32</v>
      </c>
      <c r="B72" s="36"/>
    </row>
    <row r="73" spans="1:2" s="52" customFormat="1">
      <c r="A73" s="73" t="s">
        <v>14</v>
      </c>
      <c r="B73" s="38"/>
    </row>
    <row r="74" spans="1:2" s="52" customFormat="1">
      <c r="A74" s="43" t="s">
        <v>54</v>
      </c>
      <c r="B74" s="55" t="s">
        <v>35</v>
      </c>
    </row>
    <row r="75" spans="1:2" s="52" customFormat="1">
      <c r="A75" s="43" t="s">
        <v>56</v>
      </c>
      <c r="B75" s="61" t="s">
        <v>67</v>
      </c>
    </row>
    <row r="76" spans="1:2" s="52" customFormat="1">
      <c r="A76" s="43" t="s">
        <v>57</v>
      </c>
      <c r="B76" s="36" t="s">
        <v>153</v>
      </c>
    </row>
    <row r="77" spans="1:2" s="52" customFormat="1">
      <c r="A77" s="43" t="s">
        <v>59</v>
      </c>
      <c r="B77" s="36"/>
    </row>
    <row r="78" spans="1:2" s="52" customFormat="1">
      <c r="A78" s="43" t="s">
        <v>61</v>
      </c>
      <c r="B78" s="36"/>
    </row>
    <row r="79" spans="1:2" s="52" customFormat="1">
      <c r="A79" s="43" t="s">
        <v>32</v>
      </c>
      <c r="B79" s="37"/>
    </row>
    <row r="80" spans="1:2" s="52" customFormat="1">
      <c r="A80" s="73" t="s">
        <v>353</v>
      </c>
      <c r="B80" s="38"/>
    </row>
    <row r="81" spans="1:2" s="52" customFormat="1">
      <c r="A81" s="43" t="s">
        <v>54</v>
      </c>
      <c r="B81" s="55" t="s">
        <v>35</v>
      </c>
    </row>
    <row r="82" spans="1:2" s="52" customFormat="1">
      <c r="A82" s="43" t="s">
        <v>56</v>
      </c>
      <c r="B82" s="61" t="s">
        <v>67</v>
      </c>
    </row>
    <row r="83" spans="1:2" s="52" customFormat="1">
      <c r="A83" s="43" t="s">
        <v>57</v>
      </c>
      <c r="B83" s="36" t="s">
        <v>153</v>
      </c>
    </row>
    <row r="84" spans="1:2" s="52" customFormat="1">
      <c r="A84" s="43" t="s">
        <v>59</v>
      </c>
      <c r="B84" s="36"/>
    </row>
    <row r="85" spans="1:2" s="52" customFormat="1">
      <c r="A85" s="43" t="s">
        <v>61</v>
      </c>
      <c r="B85" s="36"/>
    </row>
    <row r="86" spans="1:2" s="52" customFormat="1">
      <c r="A86" s="43" t="s">
        <v>32</v>
      </c>
      <c r="B86" s="37"/>
    </row>
    <row r="87" spans="1:2" s="52" customFormat="1">
      <c r="A87" s="73" t="s">
        <v>354</v>
      </c>
      <c r="B87" s="38"/>
    </row>
    <row r="88" spans="1:2" s="52" customFormat="1">
      <c r="A88" s="43" t="s">
        <v>54</v>
      </c>
      <c r="B88" s="55" t="str">
        <f>IF(B118="","",B118)</f>
        <v>No effect</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No effect</v>
      </c>
    </row>
    <row r="94" spans="1:2" s="52" customFormat="1">
      <c r="A94" s="73" t="s">
        <v>15</v>
      </c>
      <c r="B94" s="38"/>
    </row>
    <row r="95" spans="1:2" s="52" customFormat="1">
      <c r="A95" s="43" t="s">
        <v>65</v>
      </c>
      <c r="B95" s="55"/>
    </row>
    <row r="96" spans="1:2" s="52" customFormat="1">
      <c r="A96" s="43" t="s">
        <v>66</v>
      </c>
      <c r="B96" s="61"/>
    </row>
    <row r="97" spans="1:4" s="52" customFormat="1">
      <c r="A97" s="43" t="s">
        <v>57</v>
      </c>
      <c r="B97" s="61"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ht="30.15">
      <c r="A104" s="43" t="s">
        <v>57</v>
      </c>
      <c r="B104" s="36" t="s">
        <v>255</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30.15">
      <c r="A111" s="43" t="s">
        <v>57</v>
      </c>
      <c r="B111" s="36" t="s">
        <v>256</v>
      </c>
      <c r="D111" s="51"/>
    </row>
    <row r="112" spans="1:4" s="52" customFormat="1">
      <c r="A112" s="43" t="s">
        <v>59</v>
      </c>
      <c r="B112" s="36"/>
      <c r="D112" s="51"/>
    </row>
    <row r="113" spans="1:4" s="52" customFormat="1">
      <c r="A113" s="43" t="s">
        <v>61</v>
      </c>
      <c r="B113" s="36"/>
      <c r="D113" s="51"/>
    </row>
    <row r="114" spans="1:4" s="52" customFormat="1" ht="15.75" thickBot="1">
      <c r="A114" s="47" t="s">
        <v>32</v>
      </c>
      <c r="B114" s="49"/>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t="s">
        <v>39</v>
      </c>
      <c r="D118" s="51"/>
    </row>
    <row r="119" spans="1:4" s="52" customFormat="1">
      <c r="A119" s="43" t="s">
        <v>56</v>
      </c>
      <c r="B119" s="36"/>
      <c r="D119" s="51"/>
    </row>
    <row r="120" spans="1:4" s="52" customFormat="1">
      <c r="A120" s="43" t="s">
        <v>57</v>
      </c>
      <c r="B120" s="36"/>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t="s">
        <v>39</v>
      </c>
    </row>
    <row r="126" spans="1:4">
      <c r="A126" s="43" t="s">
        <v>56</v>
      </c>
      <c r="B126" s="36"/>
    </row>
    <row r="127" spans="1:4">
      <c r="A127" s="43" t="s">
        <v>57</v>
      </c>
      <c r="B127" s="36"/>
    </row>
    <row r="128" spans="1:4">
      <c r="A128" s="43" t="s">
        <v>59</v>
      </c>
      <c r="B128" s="36"/>
    </row>
    <row r="129" spans="1:3">
      <c r="A129" s="43" t="s">
        <v>61</v>
      </c>
      <c r="B129" s="36"/>
    </row>
    <row r="130" spans="1:3">
      <c r="A130" s="45" t="s">
        <v>63</v>
      </c>
      <c r="B130" s="37"/>
    </row>
    <row r="131" spans="1:3">
      <c r="A131" s="73" t="s">
        <v>19</v>
      </c>
      <c r="B131" s="38"/>
    </row>
    <row r="132" spans="1:3">
      <c r="A132" s="43" t="s">
        <v>54</v>
      </c>
      <c r="B132" s="36" t="s">
        <v>39</v>
      </c>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35</v>
      </c>
    </row>
    <row r="140" spans="1:3">
      <c r="A140" s="43" t="s">
        <v>56</v>
      </c>
      <c r="B140" s="60" t="s">
        <v>68</v>
      </c>
      <c r="C140" s="92"/>
    </row>
    <row r="141" spans="1:3">
      <c r="A141" s="43" t="s">
        <v>57</v>
      </c>
      <c r="B141" s="36" t="s">
        <v>154</v>
      </c>
    </row>
    <row r="142" spans="1:3">
      <c r="A142" s="43" t="s">
        <v>59</v>
      </c>
      <c r="B142" s="36"/>
    </row>
    <row r="143" spans="1:3">
      <c r="A143" s="43" t="s">
        <v>61</v>
      </c>
      <c r="B143" s="36"/>
    </row>
    <row r="144" spans="1:3">
      <c r="A144" s="45" t="s">
        <v>63</v>
      </c>
      <c r="B144" s="37"/>
    </row>
    <row r="145" spans="1:2">
      <c r="A145" s="72" t="s">
        <v>7</v>
      </c>
      <c r="B145" s="36"/>
    </row>
    <row r="146" spans="1:2">
      <c r="A146" s="43" t="s">
        <v>54</v>
      </c>
      <c r="B146" s="59"/>
    </row>
    <row r="147" spans="1:2">
      <c r="A147" s="43" t="s">
        <v>56</v>
      </c>
      <c r="B147" s="61"/>
    </row>
    <row r="148" spans="1:2">
      <c r="A148" s="43" t="s">
        <v>57</v>
      </c>
      <c r="B148" s="36"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35</v>
      </c>
    </row>
    <row r="154" spans="1:2">
      <c r="A154" s="43" t="s">
        <v>56</v>
      </c>
      <c r="B154" s="60" t="s">
        <v>68</v>
      </c>
    </row>
    <row r="155" spans="1:2">
      <c r="A155" s="43" t="s">
        <v>57</v>
      </c>
      <c r="B155" s="36" t="s">
        <v>241</v>
      </c>
    </row>
    <row r="156" spans="1:2">
      <c r="A156" s="43" t="s">
        <v>59</v>
      </c>
      <c r="B156" s="36"/>
    </row>
    <row r="157" spans="1:2">
      <c r="A157" s="43" t="s">
        <v>61</v>
      </c>
      <c r="B157" s="36"/>
    </row>
    <row r="158" spans="1:2">
      <c r="A158" s="45" t="s">
        <v>63</v>
      </c>
      <c r="B158" s="37"/>
    </row>
    <row r="159" spans="1:2">
      <c r="A159" s="73" t="s">
        <v>0</v>
      </c>
      <c r="B159" s="38"/>
    </row>
    <row r="160" spans="1:2">
      <c r="A160" s="43" t="s">
        <v>54</v>
      </c>
      <c r="B160" s="55" t="s">
        <v>36</v>
      </c>
    </row>
    <row r="161" spans="1:3">
      <c r="A161" s="43" t="s">
        <v>56</v>
      </c>
      <c r="B161" s="36"/>
    </row>
    <row r="162" spans="1:3" ht="45.2">
      <c r="A162" s="43" t="s">
        <v>57</v>
      </c>
      <c r="B162" s="36" t="s">
        <v>257</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55" t="s">
        <v>35</v>
      </c>
    </row>
    <row r="168" spans="1:3">
      <c r="A168" s="43" t="s">
        <v>56</v>
      </c>
      <c r="B168" s="36"/>
    </row>
    <row r="169" spans="1:3" ht="45.2">
      <c r="A169" s="43" t="s">
        <v>57</v>
      </c>
      <c r="B169" s="36" t="s">
        <v>259</v>
      </c>
    </row>
    <row r="170" spans="1:3">
      <c r="A170" s="43" t="s">
        <v>59</v>
      </c>
      <c r="B170" s="36" t="s">
        <v>252</v>
      </c>
    </row>
    <row r="171" spans="1:3">
      <c r="A171" s="43" t="s">
        <v>61</v>
      </c>
      <c r="B171" s="36"/>
    </row>
    <row r="172" spans="1:3">
      <c r="A172" s="43" t="s">
        <v>32</v>
      </c>
      <c r="B172" s="36" t="s">
        <v>260</v>
      </c>
    </row>
    <row r="173" spans="1:3">
      <c r="A173" s="83" t="s">
        <v>23</v>
      </c>
      <c r="B173" s="38"/>
    </row>
    <row r="174" spans="1:3">
      <c r="A174" s="43" t="s">
        <v>54</v>
      </c>
      <c r="B174" s="36" t="s">
        <v>37</v>
      </c>
    </row>
    <row r="175" spans="1:3">
      <c r="A175" s="43" t="s">
        <v>56</v>
      </c>
      <c r="B175" s="36"/>
    </row>
    <row r="176" spans="1:3" ht="45.2">
      <c r="A176" s="43" t="s">
        <v>57</v>
      </c>
      <c r="B176" s="36" t="s">
        <v>261</v>
      </c>
    </row>
    <row r="177" spans="1:2">
      <c r="A177" s="43" t="s">
        <v>59</v>
      </c>
      <c r="B177" s="36"/>
    </row>
    <row r="178" spans="1:2" ht="30.15">
      <c r="A178" s="43" t="s">
        <v>61</v>
      </c>
      <c r="B178" s="36" t="s">
        <v>265</v>
      </c>
    </row>
    <row r="179" spans="1:2">
      <c r="A179" s="45" t="s">
        <v>32</v>
      </c>
      <c r="B179" s="37"/>
    </row>
    <row r="180" spans="1:2">
      <c r="A180" s="72" t="s">
        <v>24</v>
      </c>
      <c r="B180" s="36"/>
    </row>
    <row r="181" spans="1:2">
      <c r="A181" s="43" t="s">
        <v>54</v>
      </c>
      <c r="B181" s="55" t="s">
        <v>35</v>
      </c>
    </row>
    <row r="182" spans="1:2">
      <c r="A182" s="43" t="s">
        <v>56</v>
      </c>
      <c r="B182" s="61"/>
    </row>
    <row r="183" spans="1:2">
      <c r="A183" s="43" t="s">
        <v>57</v>
      </c>
      <c r="B183" s="36" t="s">
        <v>262</v>
      </c>
    </row>
    <row r="184" spans="1:2">
      <c r="A184" s="43" t="s">
        <v>59</v>
      </c>
      <c r="B184" s="36"/>
    </row>
    <row r="185" spans="1:2" ht="45.2">
      <c r="A185" s="43" t="s">
        <v>61</v>
      </c>
      <c r="B185" s="36" t="s">
        <v>266</v>
      </c>
    </row>
    <row r="186" spans="1:2">
      <c r="A186" s="45" t="s">
        <v>32</v>
      </c>
      <c r="B186" s="36"/>
    </row>
    <row r="187" spans="1:2">
      <c r="A187" s="72" t="s">
        <v>33</v>
      </c>
      <c r="B187" s="38"/>
    </row>
    <row r="188" spans="1:2">
      <c r="A188" s="43" t="s">
        <v>54</v>
      </c>
      <c r="B188" s="55" t="s">
        <v>35</v>
      </c>
    </row>
    <row r="189" spans="1:2">
      <c r="A189" s="43" t="s">
        <v>56</v>
      </c>
      <c r="B189" s="93"/>
    </row>
    <row r="190" spans="1:2" ht="45.2">
      <c r="A190" s="43" t="s">
        <v>57</v>
      </c>
      <c r="B190" s="36" t="s">
        <v>263</v>
      </c>
    </row>
    <row r="191" spans="1:2">
      <c r="A191" s="43" t="s">
        <v>59</v>
      </c>
      <c r="B191" s="36"/>
    </row>
    <row r="192" spans="1:2" ht="30.15">
      <c r="A192" s="43" t="s">
        <v>61</v>
      </c>
      <c r="B192" s="36" t="s">
        <v>264</v>
      </c>
    </row>
    <row r="193" spans="1:2">
      <c r="A193" s="45" t="s">
        <v>32</v>
      </c>
      <c r="B193" s="36"/>
    </row>
    <row r="194" spans="1:2">
      <c r="A194" s="72" t="s">
        <v>26</v>
      </c>
      <c r="B194" s="38"/>
    </row>
    <row r="195" spans="1:2">
      <c r="A195" s="43" t="s">
        <v>54</v>
      </c>
      <c r="B195" s="36" t="s">
        <v>39</v>
      </c>
    </row>
    <row r="196" spans="1:2">
      <c r="A196" s="43" t="s">
        <v>56</v>
      </c>
      <c r="B196" s="36"/>
    </row>
    <row r="197" spans="1:2">
      <c r="A197" s="43" t="s">
        <v>57</v>
      </c>
      <c r="B197" s="36"/>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61"/>
    </row>
    <row r="206" spans="1:2">
      <c r="A206" s="43" t="s">
        <v>61</v>
      </c>
      <c r="B206" s="36"/>
    </row>
    <row r="207" spans="1:2">
      <c r="A207" s="45" t="s">
        <v>32</v>
      </c>
      <c r="B207" s="37"/>
    </row>
    <row r="208" spans="1:2">
      <c r="A208" s="72" t="s">
        <v>28</v>
      </c>
      <c r="B208" s="36"/>
    </row>
    <row r="209" spans="1:2">
      <c r="A209" s="43" t="s">
        <v>54</v>
      </c>
      <c r="B209" s="36" t="s">
        <v>37</v>
      </c>
    </row>
    <row r="210" spans="1:2">
      <c r="A210" s="43" t="s">
        <v>56</v>
      </c>
      <c r="B210" s="36"/>
    </row>
    <row r="211" spans="1:2">
      <c r="A211" s="43" t="s">
        <v>57</v>
      </c>
      <c r="B211" s="36" t="s">
        <v>267</v>
      </c>
    </row>
    <row r="212" spans="1:2">
      <c r="A212" s="43" t="s">
        <v>59</v>
      </c>
      <c r="B212" s="36" t="s">
        <v>268</v>
      </c>
    </row>
    <row r="213" spans="1:2" ht="30.15">
      <c r="A213" s="43" t="s">
        <v>61</v>
      </c>
      <c r="B213" s="36" t="s">
        <v>271</v>
      </c>
    </row>
    <row r="214" spans="1:2">
      <c r="A214" s="45" t="s">
        <v>32</v>
      </c>
      <c r="B214" s="37"/>
    </row>
    <row r="215" spans="1:2">
      <c r="A215" s="72" t="s">
        <v>29</v>
      </c>
      <c r="B215" s="36"/>
    </row>
    <row r="216" spans="1:2">
      <c r="A216" s="43" t="s">
        <v>54</v>
      </c>
      <c r="B216" s="36" t="s">
        <v>37</v>
      </c>
    </row>
    <row r="217" spans="1:2">
      <c r="A217" s="43" t="s">
        <v>56</v>
      </c>
      <c r="B217" s="36"/>
    </row>
    <row r="218" spans="1:2">
      <c r="A218" s="43" t="s">
        <v>57</v>
      </c>
      <c r="B218" s="36" t="s">
        <v>269</v>
      </c>
    </row>
    <row r="219" spans="1:2">
      <c r="A219" s="43" t="s">
        <v>59</v>
      </c>
      <c r="B219" s="36"/>
    </row>
    <row r="220" spans="1:2" ht="30.15">
      <c r="A220" s="43" t="s">
        <v>61</v>
      </c>
      <c r="B220" s="36" t="s">
        <v>270</v>
      </c>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opLeftCell="B28" zoomScale="75" zoomScaleNormal="75" workbookViewId="0">
      <selection activeCell="C34" sqref="C34:L34"/>
    </sheetView>
  </sheetViews>
  <sheetFormatPr defaultColWidth="9" defaultRowHeight="15.05"/>
  <cols>
    <col min="1" max="1" width="59.125" style="199" customWidth="1"/>
    <col min="2" max="2" width="201.125" style="56" customWidth="1"/>
    <col min="3" max="16384" width="9" style="189"/>
  </cols>
  <sheetData>
    <row r="1" spans="1:2" ht="45.2">
      <c r="A1" s="188" t="s">
        <v>302</v>
      </c>
      <c r="B1" s="56" t="s">
        <v>303</v>
      </c>
    </row>
    <row r="2" spans="1:2">
      <c r="A2" s="190" t="s">
        <v>4</v>
      </c>
      <c r="B2" s="56" t="s">
        <v>304</v>
      </c>
    </row>
    <row r="3" spans="1:2">
      <c r="A3" s="191"/>
    </row>
    <row r="4" spans="1:2" ht="15.75" thickBot="1">
      <c r="A4" s="191" t="s">
        <v>305</v>
      </c>
    </row>
    <row r="5" spans="1:2">
      <c r="A5" s="192" t="s">
        <v>306</v>
      </c>
      <c r="B5" s="57"/>
    </row>
    <row r="6" spans="1:2" ht="45.2">
      <c r="A6" s="193" t="s">
        <v>30</v>
      </c>
      <c r="B6" s="194" t="s">
        <v>379</v>
      </c>
    </row>
    <row r="7" spans="1:2" ht="30.15">
      <c r="A7" s="193" t="s">
        <v>31</v>
      </c>
      <c r="B7" s="194" t="s">
        <v>380</v>
      </c>
    </row>
    <row r="8" spans="1:2" ht="75.3">
      <c r="A8" s="193" t="s">
        <v>11</v>
      </c>
      <c r="B8" s="194" t="s">
        <v>307</v>
      </c>
    </row>
    <row r="9" spans="1:2" ht="45.2">
      <c r="A9" s="193" t="s">
        <v>12</v>
      </c>
      <c r="B9" s="194" t="s">
        <v>308</v>
      </c>
    </row>
    <row r="10" spans="1:2" ht="90.35">
      <c r="A10" s="193" t="s">
        <v>9</v>
      </c>
      <c r="B10" s="194" t="s">
        <v>309</v>
      </c>
    </row>
    <row r="11" spans="1:2" ht="45.2">
      <c r="A11" s="193" t="s">
        <v>5</v>
      </c>
      <c r="B11" s="194" t="s">
        <v>310</v>
      </c>
    </row>
    <row r="12" spans="1:2" ht="45.2">
      <c r="A12" s="193" t="s">
        <v>13</v>
      </c>
      <c r="B12" s="194" t="s">
        <v>381</v>
      </c>
    </row>
    <row r="13" spans="1:2" ht="60.25">
      <c r="A13" s="193" t="s">
        <v>311</v>
      </c>
      <c r="B13" s="194" t="s">
        <v>382</v>
      </c>
    </row>
    <row r="14" spans="1:2" ht="105.4">
      <c r="A14" s="193" t="s">
        <v>14</v>
      </c>
      <c r="B14" s="194" t="s">
        <v>312</v>
      </c>
    </row>
    <row r="15" spans="1:2" ht="45.2">
      <c r="A15" s="193" t="s">
        <v>313</v>
      </c>
      <c r="B15" s="194" t="s">
        <v>314</v>
      </c>
    </row>
    <row r="16" spans="1:2" ht="120.45">
      <c r="A16" s="193" t="s">
        <v>315</v>
      </c>
      <c r="B16" s="194" t="s">
        <v>384</v>
      </c>
    </row>
    <row r="17" spans="1:12" ht="75.3">
      <c r="A17" s="193" t="s">
        <v>15</v>
      </c>
      <c r="B17" s="194" t="s">
        <v>316</v>
      </c>
    </row>
    <row r="18" spans="1:12" ht="60.25">
      <c r="A18" s="193" t="s">
        <v>16</v>
      </c>
      <c r="B18" s="194" t="s">
        <v>317</v>
      </c>
    </row>
    <row r="19" spans="1:12" ht="45.2">
      <c r="A19" s="193" t="s">
        <v>318</v>
      </c>
      <c r="B19" s="194" t="s">
        <v>319</v>
      </c>
    </row>
    <row r="20" spans="1:12" ht="15.75" thickBot="1">
      <c r="A20" s="195"/>
    </row>
    <row r="21" spans="1:12">
      <c r="A21" s="192" t="s">
        <v>320</v>
      </c>
      <c r="B21" s="57"/>
    </row>
    <row r="22" spans="1:12" ht="105.4">
      <c r="A22" s="193" t="s">
        <v>17</v>
      </c>
      <c r="B22" s="194" t="s">
        <v>321</v>
      </c>
    </row>
    <row r="23" spans="1:12" ht="90.35">
      <c r="A23" s="193" t="s">
        <v>18</v>
      </c>
      <c r="B23" s="194" t="s">
        <v>322</v>
      </c>
    </row>
    <row r="24" spans="1:12" ht="60.25">
      <c r="A24" s="193" t="s">
        <v>323</v>
      </c>
      <c r="B24" s="194" t="s">
        <v>324</v>
      </c>
    </row>
    <row r="25" spans="1:12" ht="120.45">
      <c r="A25" s="193" t="s">
        <v>325</v>
      </c>
      <c r="B25" s="194" t="s">
        <v>326</v>
      </c>
    </row>
    <row r="26" spans="1:12" ht="60.25">
      <c r="A26" s="193" t="s">
        <v>7</v>
      </c>
      <c r="B26" s="194" t="s">
        <v>383</v>
      </c>
    </row>
    <row r="27" spans="1:12" ht="75.3">
      <c r="A27" s="193" t="s">
        <v>22</v>
      </c>
      <c r="B27" s="194" t="s">
        <v>327</v>
      </c>
    </row>
    <row r="28" spans="1:12" ht="60.25">
      <c r="A28" s="193" t="s">
        <v>0</v>
      </c>
      <c r="B28" s="194" t="s">
        <v>328</v>
      </c>
    </row>
    <row r="29" spans="1:12" ht="60.25">
      <c r="A29" s="193" t="s">
        <v>6</v>
      </c>
      <c r="B29" s="194" t="s">
        <v>329</v>
      </c>
    </row>
    <row r="30" spans="1:12" ht="60.25">
      <c r="A30" s="193" t="s">
        <v>23</v>
      </c>
      <c r="B30" s="194" t="s">
        <v>330</v>
      </c>
    </row>
    <row r="31" spans="1:12" ht="60.25">
      <c r="A31" s="193" t="s">
        <v>24</v>
      </c>
      <c r="B31" s="194" t="s">
        <v>331</v>
      </c>
    </row>
    <row r="32" spans="1:12" ht="45.2">
      <c r="A32" s="193" t="s">
        <v>33</v>
      </c>
      <c r="B32" s="194" t="s">
        <v>332</v>
      </c>
      <c r="C32" s="274"/>
      <c r="D32" s="275"/>
      <c r="E32" s="275"/>
      <c r="F32" s="275"/>
      <c r="G32" s="275"/>
      <c r="H32" s="275"/>
      <c r="I32" s="275"/>
      <c r="J32" s="275"/>
      <c r="K32" s="275"/>
      <c r="L32" s="275"/>
    </row>
    <row r="33" spans="1:12" ht="75.3">
      <c r="A33" s="193" t="s">
        <v>26</v>
      </c>
      <c r="B33" s="194" t="s">
        <v>333</v>
      </c>
      <c r="C33" s="196"/>
      <c r="D33" s="196"/>
      <c r="E33" s="196"/>
      <c r="F33" s="196"/>
      <c r="G33" s="196"/>
      <c r="H33" s="196"/>
      <c r="I33" s="196"/>
      <c r="J33" s="196"/>
      <c r="K33" s="196"/>
      <c r="L33" s="196"/>
    </row>
    <row r="34" spans="1:12" ht="75.3">
      <c r="A34" s="193" t="s">
        <v>27</v>
      </c>
      <c r="B34" s="194" t="s">
        <v>334</v>
      </c>
      <c r="C34" s="274"/>
      <c r="D34" s="275"/>
      <c r="E34" s="275"/>
      <c r="F34" s="275"/>
      <c r="G34" s="275"/>
      <c r="H34" s="275"/>
      <c r="I34" s="275"/>
      <c r="J34" s="275"/>
      <c r="K34" s="275"/>
      <c r="L34" s="275"/>
    </row>
    <row r="35" spans="1:12" ht="45.2">
      <c r="A35" s="193" t="s">
        <v>28</v>
      </c>
      <c r="B35" s="194" t="s">
        <v>335</v>
      </c>
      <c r="C35" s="196"/>
      <c r="D35" s="196"/>
      <c r="E35" s="196"/>
      <c r="F35" s="196"/>
      <c r="G35" s="196"/>
      <c r="H35" s="196"/>
      <c r="I35" s="196"/>
      <c r="J35" s="196"/>
      <c r="K35" s="196"/>
      <c r="L35" s="196"/>
    </row>
    <row r="36" spans="1:12" ht="90.35">
      <c r="A36" s="193" t="s">
        <v>29</v>
      </c>
      <c r="B36" s="194" t="s">
        <v>336</v>
      </c>
      <c r="C36" s="274"/>
      <c r="D36" s="275"/>
      <c r="E36" s="275"/>
      <c r="F36" s="275"/>
      <c r="G36" s="275"/>
      <c r="H36" s="275"/>
      <c r="I36" s="275"/>
      <c r="J36" s="275"/>
      <c r="K36" s="275"/>
      <c r="L36" s="275"/>
    </row>
    <row r="37" spans="1:12">
      <c r="A37" s="197"/>
      <c r="B37" s="58"/>
      <c r="C37" s="198"/>
    </row>
    <row r="38" spans="1:12">
      <c r="B38" s="200" t="s">
        <v>40</v>
      </c>
    </row>
    <row r="39" spans="1:12">
      <c r="B39" s="201" t="s">
        <v>337</v>
      </c>
    </row>
  </sheetData>
  <mergeCells count="3">
    <mergeCell ref="C32:L32"/>
    <mergeCell ref="C34:L34"/>
    <mergeCell ref="C36:L36"/>
  </mergeCells>
  <hyperlinks>
    <hyperlink ref="A2" location="'Scenario%20impacts'!A1" display="Return to overview"/>
  </hyperlinks>
  <pageMargins left="0.75" right="0.75" top="1" bottom="1" header="0.5" footer="0.5"/>
  <pageSetup paperSize="9"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20"/>
  <sheetViews>
    <sheetView topLeftCell="A10" zoomScaleNormal="100" workbookViewId="0">
      <selection activeCell="F12" sqref="F12"/>
    </sheetView>
  </sheetViews>
  <sheetFormatPr defaultColWidth="9.125" defaultRowHeight="12.45"/>
  <cols>
    <col min="1" max="1" width="9.125" style="66"/>
    <col min="2" max="2" width="3.75" style="66" customWidth="1"/>
    <col min="3" max="3" width="17.875" style="66" customWidth="1"/>
    <col min="4" max="4" width="30.75" style="66" customWidth="1"/>
    <col min="5" max="5" width="9.125" style="71"/>
    <col min="6" max="6" width="40.75" style="66" customWidth="1"/>
    <col min="7" max="7" width="21.25" style="66" customWidth="1"/>
    <col min="8" max="8" width="15.625" style="68" customWidth="1"/>
    <col min="9" max="9" width="60.125" style="66" customWidth="1"/>
    <col min="10" max="16384" width="9.125" style="66"/>
  </cols>
  <sheetData>
    <row r="3" spans="3:9" ht="17.7">
      <c r="D3" s="65" t="s">
        <v>40</v>
      </c>
      <c r="E3" s="67"/>
    </row>
    <row r="6" spans="3:9" ht="13.1">
      <c r="C6" s="62" t="s">
        <v>41</v>
      </c>
      <c r="D6" s="62" t="s">
        <v>42</v>
      </c>
      <c r="E6" s="69" t="s">
        <v>43</v>
      </c>
      <c r="F6" s="62" t="s">
        <v>44</v>
      </c>
      <c r="G6" s="62" t="s">
        <v>45</v>
      </c>
      <c r="H6" s="70" t="s">
        <v>46</v>
      </c>
      <c r="I6" s="62" t="s">
        <v>47</v>
      </c>
    </row>
    <row r="7" spans="3:9" ht="24.9">
      <c r="C7" s="66" t="s">
        <v>109</v>
      </c>
      <c r="D7" s="66" t="s">
        <v>81</v>
      </c>
      <c r="E7" s="71">
        <v>2010</v>
      </c>
      <c r="F7" s="66" t="s">
        <v>82</v>
      </c>
      <c r="G7" s="66" t="s">
        <v>48</v>
      </c>
      <c r="H7" s="68" t="s">
        <v>83</v>
      </c>
    </row>
    <row r="8" spans="3:9">
      <c r="C8" s="66" t="s">
        <v>30</v>
      </c>
      <c r="D8" s="66" t="s">
        <v>108</v>
      </c>
    </row>
    <row r="9" spans="3:9" ht="24.9">
      <c r="C9" s="66" t="s">
        <v>113</v>
      </c>
      <c r="D9" s="66" t="s">
        <v>77</v>
      </c>
      <c r="E9" s="71">
        <v>2013</v>
      </c>
      <c r="F9" s="66" t="s">
        <v>114</v>
      </c>
      <c r="G9" s="66" t="s">
        <v>115</v>
      </c>
      <c r="I9" s="66" t="s">
        <v>116</v>
      </c>
    </row>
    <row r="10" spans="3:9">
      <c r="C10" s="66" t="s">
        <v>122</v>
      </c>
      <c r="D10" s="66" t="s">
        <v>117</v>
      </c>
      <c r="E10" s="71">
        <v>2011</v>
      </c>
      <c r="F10" s="66" t="s">
        <v>118</v>
      </c>
    </row>
    <row r="11" spans="3:9">
      <c r="C11" s="66" t="s">
        <v>122</v>
      </c>
      <c r="D11" s="66" t="s">
        <v>121</v>
      </c>
      <c r="E11" s="71">
        <v>2006</v>
      </c>
      <c r="F11" s="66" t="s">
        <v>258</v>
      </c>
      <c r="G11" s="66" t="s">
        <v>121</v>
      </c>
    </row>
    <row r="12" spans="3:9" s="146" customFormat="1">
      <c r="C12" s="146" t="s">
        <v>180</v>
      </c>
      <c r="D12" s="146" t="s">
        <v>181</v>
      </c>
      <c r="E12" s="147">
        <v>2005</v>
      </c>
      <c r="F12" s="146" t="s">
        <v>182</v>
      </c>
      <c r="H12" s="148"/>
    </row>
    <row r="13" spans="3:9" s="146" customFormat="1">
      <c r="C13" s="146" t="s">
        <v>180</v>
      </c>
      <c r="D13" s="146" t="s">
        <v>183</v>
      </c>
      <c r="E13" s="147">
        <v>2010</v>
      </c>
      <c r="F13" s="149" t="s">
        <v>184</v>
      </c>
      <c r="H13" s="148" t="s">
        <v>185</v>
      </c>
    </row>
    <row r="14" spans="3:9" ht="24.9">
      <c r="C14" s="66" t="s">
        <v>244</v>
      </c>
      <c r="D14" s="66" t="s">
        <v>198</v>
      </c>
      <c r="E14" s="71">
        <v>2004</v>
      </c>
      <c r="F14" s="66" t="s">
        <v>199</v>
      </c>
      <c r="I14" s="66" t="s">
        <v>200</v>
      </c>
    </row>
    <row r="15" spans="3:9" ht="24.9">
      <c r="C15" s="66" t="s">
        <v>244</v>
      </c>
      <c r="D15" s="66" t="s">
        <v>202</v>
      </c>
      <c r="E15" s="71">
        <v>2004</v>
      </c>
      <c r="F15" s="66" t="s">
        <v>203</v>
      </c>
      <c r="G15" s="66" t="s">
        <v>204</v>
      </c>
      <c r="H15" s="34" t="s">
        <v>201</v>
      </c>
    </row>
    <row r="16" spans="3:9" ht="62.2">
      <c r="C16" s="66" t="s">
        <v>244</v>
      </c>
      <c r="D16" s="66" t="s">
        <v>208</v>
      </c>
      <c r="E16" s="71">
        <v>2006</v>
      </c>
      <c r="F16" s="66" t="s">
        <v>209</v>
      </c>
      <c r="G16" s="66" t="s">
        <v>210</v>
      </c>
    </row>
    <row r="17" spans="3:8" ht="37.35">
      <c r="C17" s="66" t="s">
        <v>244</v>
      </c>
      <c r="D17" s="66" t="s">
        <v>206</v>
      </c>
      <c r="E17" s="71">
        <v>2010</v>
      </c>
      <c r="F17" s="66" t="s">
        <v>205</v>
      </c>
      <c r="G17" s="66" t="s">
        <v>207</v>
      </c>
    </row>
    <row r="18" spans="3:8" ht="24.9">
      <c r="C18" s="66" t="s">
        <v>244</v>
      </c>
      <c r="D18" s="66" t="s">
        <v>226</v>
      </c>
      <c r="E18" s="71">
        <v>2008</v>
      </c>
      <c r="F18" s="66" t="s">
        <v>227</v>
      </c>
    </row>
    <row r="19" spans="3:8" ht="37.35">
      <c r="C19" s="66" t="s">
        <v>30</v>
      </c>
      <c r="D19" s="66" t="s">
        <v>243</v>
      </c>
      <c r="E19" s="71">
        <v>2009</v>
      </c>
      <c r="F19" s="66" t="s">
        <v>245</v>
      </c>
      <c r="G19" s="66" t="s">
        <v>246</v>
      </c>
    </row>
    <row r="20" spans="3:8" ht="13.1">
      <c r="C20" s="66" t="s">
        <v>30</v>
      </c>
      <c r="D20" s="66" t="s">
        <v>247</v>
      </c>
      <c r="E20" s="71">
        <v>2013</v>
      </c>
      <c r="F20" s="151" t="s">
        <v>249</v>
      </c>
      <c r="G20" s="159" t="s">
        <v>250</v>
      </c>
      <c r="H20" s="68" t="s">
        <v>248</v>
      </c>
    </row>
  </sheetData>
  <hyperlinks>
    <hyperlink ref="H15" r:id="rId1" display="http://www.cenerg.ensmp.fr/english/themes/impact/papers/WP4_N_Fertil FinalReport.pdf"/>
  </hyperlinks>
  <pageMargins left="0.7" right="0.7" top="0.75" bottom="0.75"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40"/>
  <sheetViews>
    <sheetView topLeftCell="A13" zoomScale="80" zoomScaleNormal="80" workbookViewId="0">
      <selection activeCell="E14" sqref="E14"/>
    </sheetView>
  </sheetViews>
  <sheetFormatPr defaultColWidth="9.125" defaultRowHeight="12.45"/>
  <cols>
    <col min="1" max="1" width="9.125" style="51"/>
    <col min="2" max="2" width="95.75" style="51" customWidth="1"/>
    <col min="3" max="3" width="13.25" style="51" customWidth="1"/>
    <col min="4" max="4" width="13.625" style="51" customWidth="1"/>
    <col min="5" max="5" width="9.125" style="51"/>
    <col min="6" max="6" width="17.625" style="51" bestFit="1" customWidth="1"/>
    <col min="7" max="25" width="9.125" style="51"/>
    <col min="26" max="26" width="11.125" style="51" bestFit="1" customWidth="1"/>
    <col min="27" max="16384" width="9.125" style="51"/>
  </cols>
  <sheetData>
    <row r="1" spans="2:7" ht="15.05">
      <c r="B1" s="173" t="s">
        <v>88</v>
      </c>
    </row>
    <row r="3" spans="2:7">
      <c r="B3" s="51" t="s">
        <v>280</v>
      </c>
    </row>
    <row r="4" spans="2:7">
      <c r="B4" s="51" t="s">
        <v>281</v>
      </c>
    </row>
    <row r="5" spans="2:7">
      <c r="B5" s="51" t="s">
        <v>282</v>
      </c>
    </row>
    <row r="6" spans="2:7">
      <c r="B6" s="51" t="s">
        <v>279</v>
      </c>
    </row>
    <row r="8" spans="2:7" s="234" customFormat="1" ht="54" customHeight="1">
      <c r="B8" s="276" t="s">
        <v>356</v>
      </c>
      <c r="C8" s="276"/>
      <c r="D8" s="276"/>
      <c r="E8" s="276"/>
      <c r="F8" s="276"/>
      <c r="G8" s="276"/>
    </row>
    <row r="9" spans="2:7">
      <c r="B9" s="171"/>
    </row>
    <row r="10" spans="2:7" ht="37.35">
      <c r="B10" s="171" t="s">
        <v>362</v>
      </c>
    </row>
    <row r="11" spans="2:7">
      <c r="B11" s="171"/>
    </row>
    <row r="12" spans="2:7" ht="24.9">
      <c r="B12" s="171" t="s">
        <v>363</v>
      </c>
    </row>
    <row r="13" spans="2:7">
      <c r="B13" s="171"/>
    </row>
    <row r="14" spans="2:7" ht="30.15">
      <c r="B14" s="51" t="s">
        <v>275</v>
      </c>
      <c r="C14" s="172">
        <v>50198</v>
      </c>
      <c r="D14" s="235" t="s">
        <v>364</v>
      </c>
    </row>
    <row r="15" spans="2:7">
      <c r="C15" s="172"/>
    </row>
    <row r="16" spans="2:7">
      <c r="D16" s="51" t="s">
        <v>370</v>
      </c>
    </row>
    <row r="17" spans="2:27">
      <c r="B17" s="171" t="s">
        <v>276</v>
      </c>
      <c r="C17" s="51">
        <v>175000</v>
      </c>
      <c r="E17" s="172"/>
    </row>
    <row r="18" spans="2:27">
      <c r="B18" s="171" t="s">
        <v>277</v>
      </c>
      <c r="C18" s="51">
        <v>2850</v>
      </c>
      <c r="D18" s="51">
        <f>C18*50/30</f>
        <v>4750</v>
      </c>
      <c r="E18" s="172"/>
    </row>
    <row r="19" spans="2:27">
      <c r="B19" s="171" t="s">
        <v>278</v>
      </c>
      <c r="C19" s="51">
        <v>55000</v>
      </c>
      <c r="E19" s="172"/>
    </row>
    <row r="20" spans="2:27">
      <c r="B20" s="171" t="s">
        <v>277</v>
      </c>
      <c r="C20" s="51">
        <v>900</v>
      </c>
      <c r="D20" s="51">
        <f>C20*50/30</f>
        <v>1500</v>
      </c>
      <c r="E20" s="172"/>
    </row>
    <row r="22" spans="2:27">
      <c r="B22" s="51" t="s">
        <v>371</v>
      </c>
    </row>
    <row r="23" spans="2:27">
      <c r="B23" s="51" t="s">
        <v>372</v>
      </c>
      <c r="C23" s="252">
        <v>3.5000000000000003E-2</v>
      </c>
    </row>
    <row r="24" spans="2:27">
      <c r="C24" s="252"/>
    </row>
    <row r="25" spans="2:27" s="237" customFormat="1" ht="13.1">
      <c r="B25" s="236"/>
      <c r="C25" s="237">
        <v>2008</v>
      </c>
      <c r="D25" s="237">
        <v>2009</v>
      </c>
      <c r="E25" s="237">
        <v>2010</v>
      </c>
      <c r="F25" s="237">
        <v>2011</v>
      </c>
      <c r="G25" s="237">
        <v>2012</v>
      </c>
      <c r="H25" s="237">
        <v>2013</v>
      </c>
      <c r="I25" s="237">
        <v>2014</v>
      </c>
      <c r="J25" s="237">
        <v>2015</v>
      </c>
      <c r="K25" s="237">
        <v>2016</v>
      </c>
      <c r="L25" s="237">
        <v>2017</v>
      </c>
      <c r="M25" s="237">
        <v>2018</v>
      </c>
      <c r="N25" s="237">
        <v>2019</v>
      </c>
      <c r="O25" s="237">
        <v>2020</v>
      </c>
      <c r="P25" s="237">
        <v>2021</v>
      </c>
      <c r="Q25" s="237">
        <v>2022</v>
      </c>
      <c r="R25" s="237">
        <v>2023</v>
      </c>
      <c r="S25" s="237">
        <v>2024</v>
      </c>
      <c r="T25" s="237">
        <v>2025</v>
      </c>
      <c r="U25" s="237">
        <v>2026</v>
      </c>
      <c r="V25" s="237">
        <v>2027</v>
      </c>
      <c r="W25" s="237">
        <v>2028</v>
      </c>
      <c r="X25" s="237">
        <v>2029</v>
      </c>
      <c r="Y25" s="237">
        <v>2030</v>
      </c>
    </row>
    <row r="26" spans="2:27" ht="14.4">
      <c r="B26" s="51" t="s">
        <v>357</v>
      </c>
      <c r="C26" s="232">
        <f>D26-(E26-D26)</f>
        <v>61718.078000000001</v>
      </c>
      <c r="D26" s="232">
        <f>E26-(F26-E26)</f>
        <v>62226.667000000001</v>
      </c>
      <c r="E26" s="233">
        <v>62735.256000000001</v>
      </c>
      <c r="F26" s="233">
        <v>63243.845000000001</v>
      </c>
      <c r="G26" s="233">
        <v>63758.239999999998</v>
      </c>
      <c r="H26" s="233">
        <v>64271.122999999992</v>
      </c>
      <c r="I26" s="233">
        <v>64776.043999999994</v>
      </c>
      <c r="J26" s="233">
        <v>65271.330999999991</v>
      </c>
      <c r="K26" s="233">
        <v>65754.527999999991</v>
      </c>
      <c r="L26" s="233">
        <v>66232.114000000001</v>
      </c>
      <c r="M26" s="233">
        <v>66704.876000000018</v>
      </c>
      <c r="N26" s="233">
        <v>67173.341000000015</v>
      </c>
      <c r="O26" s="233">
        <v>67636.031000000003</v>
      </c>
      <c r="P26" s="233">
        <v>68091.553</v>
      </c>
      <c r="Q26" s="233">
        <v>68538.643000000011</v>
      </c>
      <c r="R26" s="233">
        <v>68976.320000000007</v>
      </c>
      <c r="S26" s="233">
        <v>69403.740000000005</v>
      </c>
      <c r="T26" s="233">
        <v>69820.269</v>
      </c>
      <c r="U26" s="233">
        <v>70226.11099999999</v>
      </c>
      <c r="V26" s="233">
        <v>70622.782000000007</v>
      </c>
      <c r="W26" s="233">
        <v>71011.351999999999</v>
      </c>
      <c r="X26" s="233">
        <v>71392.080999999991</v>
      </c>
      <c r="Y26" s="233">
        <v>71765.605999999985</v>
      </c>
      <c r="Z26" s="51" t="s">
        <v>358</v>
      </c>
      <c r="AA26" s="51" t="s">
        <v>359</v>
      </c>
    </row>
    <row r="27" spans="2:27" s="238" customFormat="1" ht="14.4">
      <c r="B27" s="246" t="s">
        <v>368</v>
      </c>
      <c r="C27" s="239"/>
      <c r="D27" s="239"/>
      <c r="E27" s="240"/>
      <c r="F27" s="240"/>
      <c r="G27" s="240"/>
      <c r="H27" s="240"/>
      <c r="I27" s="240"/>
      <c r="J27" s="240"/>
      <c r="K27" s="240"/>
      <c r="L27" s="240"/>
      <c r="M27" s="240"/>
      <c r="N27" s="240"/>
      <c r="O27" s="240"/>
      <c r="P27" s="240"/>
      <c r="Q27" s="240"/>
      <c r="R27" s="240"/>
      <c r="S27" s="240"/>
      <c r="T27" s="240"/>
      <c r="U27" s="240"/>
      <c r="V27" s="240"/>
      <c r="W27" s="240"/>
      <c r="X27" s="240"/>
      <c r="Y27" s="240"/>
      <c r="Z27" s="246" t="s">
        <v>373</v>
      </c>
    </row>
    <row r="28" spans="2:27" s="238" customFormat="1" ht="13.1">
      <c r="B28" s="241" t="s">
        <v>276</v>
      </c>
      <c r="C28" s="242">
        <f t="shared" ref="C28:Y28" si="0">C$26/1000*$C$18</f>
        <v>175896.52229999998</v>
      </c>
      <c r="D28" s="242">
        <f t="shared" si="0"/>
        <v>177346.00094999999</v>
      </c>
      <c r="E28" s="242">
        <f t="shared" si="0"/>
        <v>178795.47959999999</v>
      </c>
      <c r="F28" s="242">
        <f t="shared" si="0"/>
        <v>180244.95825</v>
      </c>
      <c r="G28" s="242">
        <f t="shared" si="0"/>
        <v>181710.984</v>
      </c>
      <c r="H28" s="242">
        <f t="shared" si="0"/>
        <v>183172.70054999998</v>
      </c>
      <c r="I28" s="242">
        <f t="shared" si="0"/>
        <v>184611.7254</v>
      </c>
      <c r="J28" s="242">
        <f t="shared" si="0"/>
        <v>186023.29334999996</v>
      </c>
      <c r="K28" s="242">
        <f t="shared" si="0"/>
        <v>187400.40479999999</v>
      </c>
      <c r="L28" s="242">
        <f t="shared" si="0"/>
        <v>188761.52489999999</v>
      </c>
      <c r="M28" s="242">
        <f t="shared" si="0"/>
        <v>190108.89660000004</v>
      </c>
      <c r="N28" s="242">
        <f t="shared" si="0"/>
        <v>191444.02185000005</v>
      </c>
      <c r="O28" s="242">
        <f t="shared" si="0"/>
        <v>192762.68835000001</v>
      </c>
      <c r="P28" s="242">
        <f t="shared" si="0"/>
        <v>194060.92605000001</v>
      </c>
      <c r="Q28" s="242">
        <f t="shared" si="0"/>
        <v>195335.13255000001</v>
      </c>
      <c r="R28" s="242">
        <f t="shared" si="0"/>
        <v>196582.51200000002</v>
      </c>
      <c r="S28" s="242">
        <f t="shared" si="0"/>
        <v>197800.65899999999</v>
      </c>
      <c r="T28" s="242">
        <f t="shared" si="0"/>
        <v>198987.76664999998</v>
      </c>
      <c r="U28" s="242">
        <f t="shared" si="0"/>
        <v>200144.41634999996</v>
      </c>
      <c r="V28" s="242">
        <f t="shared" si="0"/>
        <v>201274.92869999999</v>
      </c>
      <c r="W28" s="242">
        <f t="shared" si="0"/>
        <v>202382.35320000001</v>
      </c>
      <c r="X28" s="242">
        <f t="shared" si="0"/>
        <v>203467.43084999998</v>
      </c>
      <c r="Y28" s="242">
        <f t="shared" si="0"/>
        <v>204531.97709999999</v>
      </c>
      <c r="Z28" s="246"/>
    </row>
    <row r="29" spans="2:27" s="238" customFormat="1" ht="13.1">
      <c r="B29" s="238" t="s">
        <v>365</v>
      </c>
      <c r="C29" s="242">
        <f t="shared" ref="C29:Y29" si="1">C28*DALY_value/1000000</f>
        <v>8829.6536264154001</v>
      </c>
      <c r="D29" s="242">
        <f t="shared" si="1"/>
        <v>8902.4145556880994</v>
      </c>
      <c r="E29" s="242">
        <f t="shared" si="1"/>
        <v>8975.1754849608005</v>
      </c>
      <c r="F29" s="242">
        <f t="shared" si="1"/>
        <v>9047.9364142334998</v>
      </c>
      <c r="G29" s="242">
        <f t="shared" si="1"/>
        <v>9121.5279748320008</v>
      </c>
      <c r="H29" s="242">
        <f t="shared" si="1"/>
        <v>9194.903222208899</v>
      </c>
      <c r="I29" s="242">
        <f t="shared" si="1"/>
        <v>9267.1393916292</v>
      </c>
      <c r="J29" s="242">
        <f t="shared" si="1"/>
        <v>9337.9972795832982</v>
      </c>
      <c r="K29" s="242">
        <f t="shared" si="1"/>
        <v>9407.1255201504009</v>
      </c>
      <c r="L29" s="242">
        <f t="shared" si="1"/>
        <v>9475.4510269301991</v>
      </c>
      <c r="M29" s="242">
        <f t="shared" si="1"/>
        <v>9543.0863915268019</v>
      </c>
      <c r="N29" s="242">
        <f t="shared" si="1"/>
        <v>9610.1070088263023</v>
      </c>
      <c r="O29" s="242">
        <f t="shared" si="1"/>
        <v>9676.3014297933005</v>
      </c>
      <c r="P29" s="242">
        <f t="shared" si="1"/>
        <v>9741.4703658579001</v>
      </c>
      <c r="Q29" s="242">
        <f t="shared" si="1"/>
        <v>9805.4329837449004</v>
      </c>
      <c r="R29" s="242">
        <f t="shared" si="1"/>
        <v>9868.048937376001</v>
      </c>
      <c r="S29" s="242">
        <f t="shared" si="1"/>
        <v>9929.1974804819984</v>
      </c>
      <c r="T29" s="242">
        <f t="shared" si="1"/>
        <v>9988.7879102966999</v>
      </c>
      <c r="U29" s="242">
        <f t="shared" si="1"/>
        <v>10046.849411937297</v>
      </c>
      <c r="V29" s="242">
        <f t="shared" si="1"/>
        <v>10103.598870882599</v>
      </c>
      <c r="W29" s="242">
        <f t="shared" si="1"/>
        <v>10159.189365933602</v>
      </c>
      <c r="X29" s="242">
        <f t="shared" si="1"/>
        <v>10213.658093808299</v>
      </c>
      <c r="Y29" s="242">
        <f t="shared" si="1"/>
        <v>10267.0961864658</v>
      </c>
      <c r="Z29" s="253">
        <f>NPV(discount,C29:Y29)</f>
        <v>148214.14822585869</v>
      </c>
      <c r="AA29" s="242">
        <f>SUM(C29:Y29)</f>
        <v>220512.14893356327</v>
      </c>
    </row>
    <row r="30" spans="2:27" s="238" customFormat="1" ht="13.1">
      <c r="B30" s="241" t="s">
        <v>278</v>
      </c>
      <c r="C30" s="242">
        <f t="shared" ref="C30:Y30" si="2">C$26/1000*$C$20</f>
        <v>55546.270199999999</v>
      </c>
      <c r="D30" s="242">
        <f t="shared" si="2"/>
        <v>56004.0003</v>
      </c>
      <c r="E30" s="242">
        <f t="shared" si="2"/>
        <v>56461.7304</v>
      </c>
      <c r="F30" s="242">
        <f t="shared" si="2"/>
        <v>56919.460500000001</v>
      </c>
      <c r="G30" s="242">
        <f t="shared" si="2"/>
        <v>57382.415999999997</v>
      </c>
      <c r="H30" s="242">
        <f t="shared" si="2"/>
        <v>57844.010699999992</v>
      </c>
      <c r="I30" s="242">
        <f t="shared" si="2"/>
        <v>58298.439599999998</v>
      </c>
      <c r="J30" s="242">
        <f t="shared" si="2"/>
        <v>58744.197899999992</v>
      </c>
      <c r="K30" s="242">
        <f t="shared" si="2"/>
        <v>59179.075199999992</v>
      </c>
      <c r="L30" s="242">
        <f t="shared" si="2"/>
        <v>59608.902599999994</v>
      </c>
      <c r="M30" s="242">
        <f t="shared" si="2"/>
        <v>60034.388400000011</v>
      </c>
      <c r="N30" s="242">
        <f t="shared" si="2"/>
        <v>60456.006900000022</v>
      </c>
      <c r="O30" s="242">
        <f t="shared" si="2"/>
        <v>60872.427900000002</v>
      </c>
      <c r="P30" s="242">
        <f t="shared" si="2"/>
        <v>61282.397700000001</v>
      </c>
      <c r="Q30" s="242">
        <f t="shared" si="2"/>
        <v>61684.77870000001</v>
      </c>
      <c r="R30" s="242">
        <f t="shared" si="2"/>
        <v>62078.688000000002</v>
      </c>
      <c r="S30" s="242">
        <f t="shared" si="2"/>
        <v>62463.366000000002</v>
      </c>
      <c r="T30" s="242">
        <f t="shared" si="2"/>
        <v>62838.242099999996</v>
      </c>
      <c r="U30" s="242">
        <f t="shared" si="2"/>
        <v>63203.499899999988</v>
      </c>
      <c r="V30" s="242">
        <f t="shared" si="2"/>
        <v>63560.503799999999</v>
      </c>
      <c r="W30" s="242">
        <f t="shared" si="2"/>
        <v>63910.216800000002</v>
      </c>
      <c r="X30" s="242">
        <f t="shared" si="2"/>
        <v>64252.872899999995</v>
      </c>
      <c r="Y30" s="242">
        <f t="shared" si="2"/>
        <v>64589.045399999995</v>
      </c>
      <c r="Z30" s="246"/>
    </row>
    <row r="31" spans="2:27" s="238" customFormat="1" ht="13.1">
      <c r="B31" s="238" t="s">
        <v>365</v>
      </c>
      <c r="C31" s="242">
        <f t="shared" ref="C31:Y31" si="3">C30*DALY_value/1000000</f>
        <v>2788.3116714995999</v>
      </c>
      <c r="D31" s="242">
        <f t="shared" si="3"/>
        <v>2811.2888070593999</v>
      </c>
      <c r="E31" s="242">
        <f t="shared" si="3"/>
        <v>2834.2659426192004</v>
      </c>
      <c r="F31" s="242">
        <f t="shared" si="3"/>
        <v>2857.2430781789999</v>
      </c>
      <c r="G31" s="242">
        <f t="shared" si="3"/>
        <v>2880.482518368</v>
      </c>
      <c r="H31" s="242">
        <f t="shared" si="3"/>
        <v>2903.6536491185993</v>
      </c>
      <c r="I31" s="242">
        <f t="shared" si="3"/>
        <v>2926.4650710408</v>
      </c>
      <c r="J31" s="242">
        <f t="shared" si="3"/>
        <v>2948.8412461841999</v>
      </c>
      <c r="K31" s="242">
        <f t="shared" si="3"/>
        <v>2970.6712168895997</v>
      </c>
      <c r="L31" s="242">
        <f t="shared" si="3"/>
        <v>2992.2476927148</v>
      </c>
      <c r="M31" s="242">
        <f t="shared" si="3"/>
        <v>3013.6062289032006</v>
      </c>
      <c r="N31" s="242">
        <f t="shared" si="3"/>
        <v>3034.7706343662007</v>
      </c>
      <c r="O31" s="242">
        <f t="shared" si="3"/>
        <v>3055.6741357242004</v>
      </c>
      <c r="P31" s="242">
        <f t="shared" si="3"/>
        <v>3076.2537997446002</v>
      </c>
      <c r="Q31" s="242">
        <f t="shared" si="3"/>
        <v>3096.4525211826003</v>
      </c>
      <c r="R31" s="242">
        <f t="shared" si="3"/>
        <v>3116.2259802240001</v>
      </c>
      <c r="S31" s="242">
        <f t="shared" si="3"/>
        <v>3135.5360464679998</v>
      </c>
      <c r="T31" s="242">
        <f t="shared" si="3"/>
        <v>3154.3540769357996</v>
      </c>
      <c r="U31" s="242">
        <f t="shared" si="3"/>
        <v>3172.6892879801994</v>
      </c>
      <c r="V31" s="242">
        <f t="shared" si="3"/>
        <v>3190.6101697524</v>
      </c>
      <c r="W31" s="242">
        <f t="shared" si="3"/>
        <v>3208.1650629264</v>
      </c>
      <c r="X31" s="242">
        <f t="shared" si="3"/>
        <v>3225.3657138342001</v>
      </c>
      <c r="Y31" s="242">
        <f t="shared" si="3"/>
        <v>3242.2409009891994</v>
      </c>
      <c r="Z31" s="253">
        <f>NPV(discount,C31:Y31)</f>
        <v>46804.467860797471</v>
      </c>
    </row>
    <row r="32" spans="2:27" s="238" customFormat="1" ht="13.1">
      <c r="B32" s="238" t="s">
        <v>366</v>
      </c>
      <c r="C32" s="242">
        <f>(C28+C30)/2</f>
        <v>115721.39624999999</v>
      </c>
      <c r="D32" s="242">
        <f t="shared" ref="D32:Y32" si="4">(D28+D30)/2</f>
        <v>116675.00062499999</v>
      </c>
      <c r="E32" s="242">
        <f t="shared" si="4"/>
        <v>117628.605</v>
      </c>
      <c r="F32" s="242">
        <f t="shared" si="4"/>
        <v>118582.20937500001</v>
      </c>
      <c r="G32" s="242">
        <f t="shared" si="4"/>
        <v>119546.7</v>
      </c>
      <c r="H32" s="242">
        <f t="shared" si="4"/>
        <v>120508.35562499998</v>
      </c>
      <c r="I32" s="242">
        <f t="shared" si="4"/>
        <v>121455.08249999999</v>
      </c>
      <c r="J32" s="242">
        <f t="shared" si="4"/>
        <v>122383.74562499998</v>
      </c>
      <c r="K32" s="242">
        <f t="shared" si="4"/>
        <v>123289.73999999999</v>
      </c>
      <c r="L32" s="242">
        <f t="shared" si="4"/>
        <v>124185.21375</v>
      </c>
      <c r="M32" s="242">
        <f t="shared" si="4"/>
        <v>125071.64250000002</v>
      </c>
      <c r="N32" s="242">
        <f t="shared" si="4"/>
        <v>125950.01437500003</v>
      </c>
      <c r="O32" s="242">
        <f t="shared" si="4"/>
        <v>126817.55812500001</v>
      </c>
      <c r="P32" s="242">
        <f t="shared" si="4"/>
        <v>127671.66187500001</v>
      </c>
      <c r="Q32" s="242">
        <f t="shared" si="4"/>
        <v>128509.955625</v>
      </c>
      <c r="R32" s="242">
        <f t="shared" si="4"/>
        <v>129330.6</v>
      </c>
      <c r="S32" s="242">
        <f t="shared" si="4"/>
        <v>130132.0125</v>
      </c>
      <c r="T32" s="242">
        <f t="shared" si="4"/>
        <v>130913.00437499999</v>
      </c>
      <c r="U32" s="242">
        <f t="shared" si="4"/>
        <v>131673.95812499998</v>
      </c>
      <c r="V32" s="242">
        <f t="shared" si="4"/>
        <v>132417.71625</v>
      </c>
      <c r="W32" s="242">
        <f t="shared" si="4"/>
        <v>133146.285</v>
      </c>
      <c r="X32" s="242">
        <f t="shared" si="4"/>
        <v>133860.15187499998</v>
      </c>
      <c r="Y32" s="242">
        <f t="shared" si="4"/>
        <v>134560.51124999998</v>
      </c>
      <c r="Z32" s="246"/>
    </row>
    <row r="33" spans="2:26" s="248" customFormat="1" ht="13.1">
      <c r="B33" s="248" t="s">
        <v>367</v>
      </c>
      <c r="C33" s="249">
        <f>(C29+C31)/2</f>
        <v>5808.9826489574998</v>
      </c>
      <c r="D33" s="249">
        <f t="shared" ref="D33:Y33" si="5">(D29+D31)/2</f>
        <v>5856.8516813737497</v>
      </c>
      <c r="E33" s="249">
        <f t="shared" si="5"/>
        <v>5904.7207137900004</v>
      </c>
      <c r="F33" s="249">
        <f t="shared" si="5"/>
        <v>5952.5897462062494</v>
      </c>
      <c r="G33" s="249">
        <f t="shared" si="5"/>
        <v>6001.0052466000006</v>
      </c>
      <c r="H33" s="249">
        <f t="shared" si="5"/>
        <v>6049.2784356637494</v>
      </c>
      <c r="I33" s="249">
        <f t="shared" si="5"/>
        <v>6096.8022313350002</v>
      </c>
      <c r="J33" s="249">
        <f t="shared" si="5"/>
        <v>6143.4192628837491</v>
      </c>
      <c r="K33" s="249">
        <f t="shared" si="5"/>
        <v>6188.8983685200001</v>
      </c>
      <c r="L33" s="249">
        <f t="shared" si="5"/>
        <v>6233.8493598224995</v>
      </c>
      <c r="M33" s="249">
        <f t="shared" si="5"/>
        <v>6278.3463102150017</v>
      </c>
      <c r="N33" s="249">
        <f t="shared" si="5"/>
        <v>6322.4388215962517</v>
      </c>
      <c r="O33" s="249">
        <f t="shared" si="5"/>
        <v>6365.9877827587507</v>
      </c>
      <c r="P33" s="249">
        <f t="shared" si="5"/>
        <v>6408.8620828012499</v>
      </c>
      <c r="Q33" s="249">
        <f t="shared" si="5"/>
        <v>6450.9427524637504</v>
      </c>
      <c r="R33" s="249">
        <f t="shared" si="5"/>
        <v>6492.1374588000008</v>
      </c>
      <c r="S33" s="249">
        <f t="shared" si="5"/>
        <v>6532.3667634749991</v>
      </c>
      <c r="T33" s="249">
        <f t="shared" si="5"/>
        <v>6571.5709936162493</v>
      </c>
      <c r="U33" s="249">
        <f t="shared" si="5"/>
        <v>6609.7693499587485</v>
      </c>
      <c r="V33" s="249">
        <f t="shared" si="5"/>
        <v>6647.1045203174999</v>
      </c>
      <c r="W33" s="249">
        <f t="shared" si="5"/>
        <v>6683.6772144300012</v>
      </c>
      <c r="X33" s="249">
        <f t="shared" si="5"/>
        <v>6719.5119038212497</v>
      </c>
      <c r="Y33" s="249">
        <f t="shared" si="5"/>
        <v>6754.6685437275</v>
      </c>
      <c r="Z33" s="254">
        <f>NPV(discount,C33:Y33)</f>
        <v>97509.308043328085</v>
      </c>
    </row>
    <row r="34" spans="2:26" s="243" customFormat="1" ht="13.1">
      <c r="B34" s="247" t="s">
        <v>369</v>
      </c>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7"/>
    </row>
    <row r="35" spans="2:26" s="243" customFormat="1" ht="13.1">
      <c r="B35" s="245" t="s">
        <v>360</v>
      </c>
      <c r="C35" s="244">
        <f t="shared" ref="C35:Y35" si="6">C$26/1000*$D$18</f>
        <v>293160.87050000002</v>
      </c>
      <c r="D35" s="244">
        <f t="shared" si="6"/>
        <v>295576.66824999999</v>
      </c>
      <c r="E35" s="244">
        <f t="shared" si="6"/>
        <v>297992.46600000001</v>
      </c>
      <c r="F35" s="244">
        <f t="shared" si="6"/>
        <v>300408.26374999998</v>
      </c>
      <c r="G35" s="244">
        <f t="shared" si="6"/>
        <v>302851.64</v>
      </c>
      <c r="H35" s="244">
        <f t="shared" si="6"/>
        <v>305287.83424999996</v>
      </c>
      <c r="I35" s="244">
        <f t="shared" si="6"/>
        <v>307686.20899999997</v>
      </c>
      <c r="J35" s="244">
        <f t="shared" si="6"/>
        <v>310038.82224999997</v>
      </c>
      <c r="K35" s="244">
        <f t="shared" si="6"/>
        <v>312334.00799999997</v>
      </c>
      <c r="L35" s="244">
        <f t="shared" si="6"/>
        <v>314602.54149999999</v>
      </c>
      <c r="M35" s="244">
        <f t="shared" si="6"/>
        <v>316848.16100000008</v>
      </c>
      <c r="N35" s="244">
        <f t="shared" si="6"/>
        <v>319073.36975000013</v>
      </c>
      <c r="O35" s="244">
        <f t="shared" si="6"/>
        <v>321271.14725000004</v>
      </c>
      <c r="P35" s="244">
        <f t="shared" si="6"/>
        <v>323434.87675</v>
      </c>
      <c r="Q35" s="244">
        <f t="shared" si="6"/>
        <v>325558.55425000004</v>
      </c>
      <c r="R35" s="244">
        <f t="shared" si="6"/>
        <v>327637.52</v>
      </c>
      <c r="S35" s="244">
        <f t="shared" si="6"/>
        <v>329667.76500000001</v>
      </c>
      <c r="T35" s="244">
        <f t="shared" si="6"/>
        <v>331646.27775000001</v>
      </c>
      <c r="U35" s="244">
        <f t="shared" si="6"/>
        <v>333574.02724999993</v>
      </c>
      <c r="V35" s="244">
        <f t="shared" si="6"/>
        <v>335458.2145</v>
      </c>
      <c r="W35" s="244">
        <f t="shared" si="6"/>
        <v>337303.92200000002</v>
      </c>
      <c r="X35" s="244">
        <f t="shared" si="6"/>
        <v>339112.38474999997</v>
      </c>
      <c r="Y35" s="244">
        <f t="shared" si="6"/>
        <v>340886.62849999993</v>
      </c>
      <c r="Z35" s="247"/>
    </row>
    <row r="36" spans="2:26" s="243" customFormat="1" ht="13.1">
      <c r="B36" s="243" t="s">
        <v>365</v>
      </c>
      <c r="C36" s="244">
        <f t="shared" ref="C36:Y36" si="7">C35*DALY_value/1000000</f>
        <v>14716.089377359001</v>
      </c>
      <c r="D36" s="244">
        <f t="shared" si="7"/>
        <v>14837.3575928135</v>
      </c>
      <c r="E36" s="244">
        <f t="shared" si="7"/>
        <v>14958.625808268001</v>
      </c>
      <c r="F36" s="244">
        <f t="shared" si="7"/>
        <v>15079.8940237225</v>
      </c>
      <c r="G36" s="244">
        <f t="shared" si="7"/>
        <v>15202.546624720002</v>
      </c>
      <c r="H36" s="244">
        <f t="shared" si="7"/>
        <v>15324.838703681498</v>
      </c>
      <c r="I36" s="244">
        <f t="shared" si="7"/>
        <v>15445.232319381998</v>
      </c>
      <c r="J36" s="244">
        <f t="shared" si="7"/>
        <v>15563.328799305498</v>
      </c>
      <c r="K36" s="244">
        <f t="shared" si="7"/>
        <v>15678.542533583997</v>
      </c>
      <c r="L36" s="244">
        <f t="shared" si="7"/>
        <v>15792.418378216998</v>
      </c>
      <c r="M36" s="244">
        <f t="shared" si="7"/>
        <v>15905.143985878005</v>
      </c>
      <c r="N36" s="244">
        <f t="shared" si="7"/>
        <v>16016.845014710507</v>
      </c>
      <c r="O36" s="244">
        <f t="shared" si="7"/>
        <v>16127.169049655502</v>
      </c>
      <c r="P36" s="244">
        <f t="shared" si="7"/>
        <v>16235.7839430965</v>
      </c>
      <c r="Q36" s="244">
        <f t="shared" si="7"/>
        <v>16342.388306241503</v>
      </c>
      <c r="R36" s="244">
        <f t="shared" si="7"/>
        <v>16446.748228960001</v>
      </c>
      <c r="S36" s="244">
        <f t="shared" si="7"/>
        <v>16548.66246747</v>
      </c>
      <c r="T36" s="244">
        <f t="shared" si="7"/>
        <v>16647.979850494503</v>
      </c>
      <c r="U36" s="244">
        <f t="shared" si="7"/>
        <v>16744.749019895495</v>
      </c>
      <c r="V36" s="244">
        <f t="shared" si="7"/>
        <v>16839.331451471</v>
      </c>
      <c r="W36" s="244">
        <f t="shared" si="7"/>
        <v>16931.982276556002</v>
      </c>
      <c r="X36" s="244">
        <f t="shared" si="7"/>
        <v>17022.763489680499</v>
      </c>
      <c r="Y36" s="244">
        <f t="shared" si="7"/>
        <v>17111.826977442997</v>
      </c>
      <c r="Z36" s="253">
        <f>NPV(discount,C36:Y36)</f>
        <v>247023.58037643111</v>
      </c>
    </row>
    <row r="37" spans="2:26" s="243" customFormat="1" ht="13.1">
      <c r="B37" s="245" t="s">
        <v>361</v>
      </c>
      <c r="C37" s="244">
        <f t="shared" ref="C37:Y37" si="8">C$26/1000*$D$20</f>
        <v>92577.116999999998</v>
      </c>
      <c r="D37" s="244">
        <f t="shared" si="8"/>
        <v>93340.000499999995</v>
      </c>
      <c r="E37" s="244">
        <f t="shared" si="8"/>
        <v>94102.884000000005</v>
      </c>
      <c r="F37" s="244">
        <f t="shared" si="8"/>
        <v>94865.767500000002</v>
      </c>
      <c r="G37" s="244">
        <f t="shared" si="8"/>
        <v>95637.36</v>
      </c>
      <c r="H37" s="244">
        <f t="shared" si="8"/>
        <v>96406.684499999988</v>
      </c>
      <c r="I37" s="244">
        <f t="shared" si="8"/>
        <v>97164.065999999992</v>
      </c>
      <c r="J37" s="244">
        <f t="shared" si="8"/>
        <v>97906.996499999979</v>
      </c>
      <c r="K37" s="244">
        <f t="shared" si="8"/>
        <v>98631.791999999987</v>
      </c>
      <c r="L37" s="244">
        <f t="shared" si="8"/>
        <v>99348.170999999988</v>
      </c>
      <c r="M37" s="244">
        <f t="shared" si="8"/>
        <v>100057.31400000001</v>
      </c>
      <c r="N37" s="244">
        <f t="shared" si="8"/>
        <v>100760.01150000004</v>
      </c>
      <c r="O37" s="244">
        <f t="shared" si="8"/>
        <v>101454.0465</v>
      </c>
      <c r="P37" s="244">
        <f t="shared" si="8"/>
        <v>102137.32950000001</v>
      </c>
      <c r="Q37" s="244">
        <f t="shared" si="8"/>
        <v>102807.96450000002</v>
      </c>
      <c r="R37" s="244">
        <f t="shared" si="8"/>
        <v>103464.48</v>
      </c>
      <c r="S37" s="244">
        <f t="shared" si="8"/>
        <v>104105.61</v>
      </c>
      <c r="T37" s="244">
        <f t="shared" si="8"/>
        <v>104730.4035</v>
      </c>
      <c r="U37" s="244">
        <f t="shared" si="8"/>
        <v>105339.16649999998</v>
      </c>
      <c r="V37" s="244">
        <f t="shared" si="8"/>
        <v>105934.173</v>
      </c>
      <c r="W37" s="244">
        <f t="shared" si="8"/>
        <v>106517.02800000001</v>
      </c>
      <c r="X37" s="244">
        <f t="shared" si="8"/>
        <v>107088.12149999998</v>
      </c>
      <c r="Y37" s="244">
        <f t="shared" si="8"/>
        <v>107648.40899999999</v>
      </c>
      <c r="Z37" s="247"/>
    </row>
    <row r="38" spans="2:26" s="243" customFormat="1" ht="13.1">
      <c r="B38" s="243" t="s">
        <v>365</v>
      </c>
      <c r="C38" s="244">
        <f t="shared" ref="C38:Y38" si="9">C37*DALY_value/1000000</f>
        <v>4647.186119166</v>
      </c>
      <c r="D38" s="244">
        <f t="shared" si="9"/>
        <v>4685.4813450989996</v>
      </c>
      <c r="E38" s="244">
        <f t="shared" si="9"/>
        <v>4723.7765710320009</v>
      </c>
      <c r="F38" s="244">
        <f t="shared" si="9"/>
        <v>4762.0717969650004</v>
      </c>
      <c r="G38" s="244">
        <f t="shared" si="9"/>
        <v>4800.8041972800002</v>
      </c>
      <c r="H38" s="244">
        <f t="shared" si="9"/>
        <v>4839.4227485309993</v>
      </c>
      <c r="I38" s="244">
        <f t="shared" si="9"/>
        <v>4877.4417850680002</v>
      </c>
      <c r="J38" s="244">
        <f t="shared" si="9"/>
        <v>4914.7354103069993</v>
      </c>
      <c r="K38" s="244">
        <f t="shared" si="9"/>
        <v>4951.1186948159993</v>
      </c>
      <c r="L38" s="244">
        <f t="shared" si="9"/>
        <v>4987.079487858</v>
      </c>
      <c r="M38" s="244">
        <f t="shared" si="9"/>
        <v>5022.6770481720005</v>
      </c>
      <c r="N38" s="244">
        <f t="shared" si="9"/>
        <v>5057.9510572770014</v>
      </c>
      <c r="O38" s="244">
        <f t="shared" si="9"/>
        <v>5092.7902262070002</v>
      </c>
      <c r="P38" s="244">
        <f t="shared" si="9"/>
        <v>5127.0896662410005</v>
      </c>
      <c r="Q38" s="244">
        <f t="shared" si="9"/>
        <v>5160.7542019710008</v>
      </c>
      <c r="R38" s="244">
        <f t="shared" si="9"/>
        <v>5193.7099670400003</v>
      </c>
      <c r="S38" s="244">
        <f t="shared" si="9"/>
        <v>5225.8934107799996</v>
      </c>
      <c r="T38" s="244">
        <f t="shared" si="9"/>
        <v>5257.256794893</v>
      </c>
      <c r="U38" s="244">
        <f t="shared" si="9"/>
        <v>5287.8154799669992</v>
      </c>
      <c r="V38" s="244">
        <f t="shared" si="9"/>
        <v>5317.6836162539994</v>
      </c>
      <c r="W38" s="244">
        <f t="shared" si="9"/>
        <v>5346.9417715440004</v>
      </c>
      <c r="X38" s="244">
        <f t="shared" si="9"/>
        <v>5375.609523056999</v>
      </c>
      <c r="Y38" s="244">
        <f t="shared" si="9"/>
        <v>5403.7348349819995</v>
      </c>
      <c r="Z38" s="253">
        <f>NPV(discount,C38:Y38)</f>
        <v>78007.446434662474</v>
      </c>
    </row>
    <row r="39" spans="2:26" s="243" customFormat="1" ht="13.1">
      <c r="B39" s="243" t="s">
        <v>366</v>
      </c>
      <c r="C39" s="244">
        <f>(C35+C37)/2</f>
        <v>192868.99375000002</v>
      </c>
      <c r="D39" s="244">
        <f t="shared" ref="D39:Y39" si="10">(D35+D37)/2</f>
        <v>194458.33437499998</v>
      </c>
      <c r="E39" s="244">
        <f t="shared" si="10"/>
        <v>196047.67500000002</v>
      </c>
      <c r="F39" s="244">
        <f t="shared" si="10"/>
        <v>197637.015625</v>
      </c>
      <c r="G39" s="244">
        <f t="shared" si="10"/>
        <v>199244.5</v>
      </c>
      <c r="H39" s="244">
        <f t="shared" si="10"/>
        <v>200847.25937499997</v>
      </c>
      <c r="I39" s="244">
        <f t="shared" si="10"/>
        <v>202425.13749999998</v>
      </c>
      <c r="J39" s="244">
        <f t="shared" si="10"/>
        <v>203972.90937499999</v>
      </c>
      <c r="K39" s="244">
        <f t="shared" si="10"/>
        <v>205482.89999999997</v>
      </c>
      <c r="L39" s="244">
        <f t="shared" si="10"/>
        <v>206975.35624999998</v>
      </c>
      <c r="M39" s="244">
        <f t="shared" si="10"/>
        <v>208452.73750000005</v>
      </c>
      <c r="N39" s="244">
        <f t="shared" si="10"/>
        <v>209916.69062500008</v>
      </c>
      <c r="O39" s="244">
        <f t="shared" si="10"/>
        <v>211362.59687500002</v>
      </c>
      <c r="P39" s="244">
        <f t="shared" si="10"/>
        <v>212786.10312499999</v>
      </c>
      <c r="Q39" s="244">
        <f t="shared" si="10"/>
        <v>214183.25937500002</v>
      </c>
      <c r="R39" s="244">
        <f t="shared" si="10"/>
        <v>215551</v>
      </c>
      <c r="S39" s="244">
        <f t="shared" si="10"/>
        <v>216886.6875</v>
      </c>
      <c r="T39" s="244">
        <f t="shared" si="10"/>
        <v>218188.34062500001</v>
      </c>
      <c r="U39" s="244">
        <f t="shared" si="10"/>
        <v>219456.59687499996</v>
      </c>
      <c r="V39" s="244">
        <f t="shared" si="10"/>
        <v>220696.19375000001</v>
      </c>
      <c r="W39" s="244">
        <f t="shared" si="10"/>
        <v>221910.47500000001</v>
      </c>
      <c r="X39" s="244">
        <f t="shared" si="10"/>
        <v>223100.25312499999</v>
      </c>
      <c r="Y39" s="244">
        <f t="shared" si="10"/>
        <v>224267.51874999996</v>
      </c>
      <c r="Z39" s="247"/>
    </row>
    <row r="40" spans="2:26" s="250" customFormat="1" ht="13.1">
      <c r="B40" s="250" t="s">
        <v>367</v>
      </c>
      <c r="C40" s="251">
        <f>(C36+C38)/2</f>
        <v>9681.6377482625012</v>
      </c>
      <c r="D40" s="251">
        <f t="shared" ref="D40:Y40" si="11">(D36+D38)/2</f>
        <v>9761.4194689562501</v>
      </c>
      <c r="E40" s="251">
        <f t="shared" si="11"/>
        <v>9841.2011896500007</v>
      </c>
      <c r="F40" s="251">
        <f t="shared" si="11"/>
        <v>9920.9829103437496</v>
      </c>
      <c r="G40" s="251">
        <f t="shared" si="11"/>
        <v>10001.675411</v>
      </c>
      <c r="H40" s="251">
        <f t="shared" si="11"/>
        <v>10082.130726106248</v>
      </c>
      <c r="I40" s="251">
        <f t="shared" si="11"/>
        <v>10161.337052224999</v>
      </c>
      <c r="J40" s="251">
        <f t="shared" si="11"/>
        <v>10239.032104806249</v>
      </c>
      <c r="K40" s="251">
        <f t="shared" si="11"/>
        <v>10314.830614199998</v>
      </c>
      <c r="L40" s="251">
        <f t="shared" si="11"/>
        <v>10389.748933037499</v>
      </c>
      <c r="M40" s="251">
        <f t="shared" si="11"/>
        <v>10463.910517025002</v>
      </c>
      <c r="N40" s="251">
        <f t="shared" si="11"/>
        <v>10537.398035993754</v>
      </c>
      <c r="O40" s="251">
        <f t="shared" si="11"/>
        <v>10609.97963793125</v>
      </c>
      <c r="P40" s="251">
        <f t="shared" si="11"/>
        <v>10681.43680466875</v>
      </c>
      <c r="Q40" s="251">
        <f t="shared" si="11"/>
        <v>10751.571254106251</v>
      </c>
      <c r="R40" s="251">
        <f t="shared" si="11"/>
        <v>10820.229098</v>
      </c>
      <c r="S40" s="251">
        <f t="shared" si="11"/>
        <v>10887.277939125001</v>
      </c>
      <c r="T40" s="251">
        <f t="shared" si="11"/>
        <v>10952.618322693752</v>
      </c>
      <c r="U40" s="251">
        <f t="shared" si="11"/>
        <v>11016.282249931246</v>
      </c>
      <c r="V40" s="251">
        <f t="shared" si="11"/>
        <v>11078.507533862499</v>
      </c>
      <c r="W40" s="251">
        <f t="shared" si="11"/>
        <v>11139.462024050001</v>
      </c>
      <c r="X40" s="251">
        <f t="shared" si="11"/>
        <v>11199.186506368749</v>
      </c>
      <c r="Y40" s="251">
        <f t="shared" si="11"/>
        <v>11257.780906212498</v>
      </c>
      <c r="Z40" s="257">
        <f>NPV(discount,C40:Y40)</f>
        <v>162515.51340554681</v>
      </c>
    </row>
  </sheetData>
  <mergeCells count="1">
    <mergeCell ref="B8:G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4"/>
  <sheetViews>
    <sheetView zoomScale="60" zoomScaleNormal="60" workbookViewId="0">
      <selection activeCell="J25" sqref="J25"/>
    </sheetView>
  </sheetViews>
  <sheetFormatPr defaultColWidth="11.375" defaultRowHeight="12.45"/>
  <cols>
    <col min="2" max="2" width="59.25" customWidth="1"/>
    <col min="3" max="3" width="21.75" style="26" customWidth="1"/>
    <col min="4" max="7" width="19.875" customWidth="1"/>
    <col min="8" max="9" width="19.875" style="32" customWidth="1"/>
    <col min="10" max="18" width="19.875" customWidth="1"/>
    <col min="19" max="20" width="19.75" customWidth="1"/>
  </cols>
  <sheetData>
    <row r="1" spans="1:16" ht="30.8">
      <c r="A1" s="16" t="s">
        <v>8</v>
      </c>
      <c r="B1" s="4"/>
      <c r="C1" s="21"/>
      <c r="D1" s="3"/>
      <c r="E1" s="3"/>
      <c r="F1" s="3"/>
      <c r="G1" s="3"/>
      <c r="H1" s="3"/>
      <c r="I1" s="3"/>
      <c r="J1" s="3"/>
      <c r="K1" s="3"/>
      <c r="L1" s="3"/>
      <c r="M1" s="3"/>
    </row>
    <row r="2" spans="1:16" ht="13.1">
      <c r="A2" s="3"/>
      <c r="B2" s="3"/>
      <c r="C2" s="22"/>
      <c r="D2" s="3"/>
      <c r="E2" s="3"/>
      <c r="F2" s="3"/>
      <c r="G2" s="3"/>
      <c r="H2" s="3"/>
      <c r="I2" s="3"/>
      <c r="J2" s="3"/>
      <c r="K2" s="3"/>
      <c r="L2" s="3"/>
      <c r="M2" s="3"/>
    </row>
    <row r="3" spans="1:16" ht="25.55">
      <c r="A3" s="4" t="s">
        <v>69</v>
      </c>
      <c r="B3" s="3"/>
      <c r="C3" s="13" t="s">
        <v>91</v>
      </c>
      <c r="D3" s="12" t="s">
        <v>77</v>
      </c>
      <c r="E3" s="33"/>
      <c r="F3" s="33"/>
      <c r="L3" s="8"/>
      <c r="M3" s="8"/>
    </row>
    <row r="4" spans="1:16" s="9" customFormat="1" ht="23.25" customHeight="1">
      <c r="A4" s="12"/>
      <c r="B4" s="12"/>
      <c r="C4" s="13" t="s">
        <v>2</v>
      </c>
      <c r="D4" s="64">
        <f>Introduction!B8</f>
        <v>39926</v>
      </c>
      <c r="E4" s="13" t="s">
        <v>3</v>
      </c>
      <c r="F4" s="13">
        <f>Introduction!B6</f>
        <v>3</v>
      </c>
      <c r="H4" s="33"/>
      <c r="I4" s="33"/>
      <c r="J4" s="13"/>
      <c r="K4" s="13"/>
      <c r="L4" s="13"/>
      <c r="M4" s="13"/>
    </row>
    <row r="5" spans="1:16" s="9" customFormat="1" ht="23.1" customHeight="1">
      <c r="A5" s="19" t="s">
        <v>34</v>
      </c>
      <c r="B5" s="14"/>
      <c r="C5" s="24"/>
      <c r="D5" s="13"/>
      <c r="E5" s="12"/>
      <c r="F5" s="13"/>
      <c r="G5" s="12"/>
      <c r="H5" s="12"/>
      <c r="I5" s="12"/>
      <c r="J5" s="13"/>
      <c r="K5" s="13"/>
      <c r="L5" s="13"/>
      <c r="M5" s="13"/>
      <c r="N5" s="15"/>
    </row>
    <row r="6" spans="1:16" s="9" customFormat="1" ht="14.1" customHeight="1">
      <c r="A6" s="12"/>
      <c r="B6" s="14"/>
      <c r="C6" s="24"/>
      <c r="D6" s="13"/>
      <c r="E6" s="12"/>
      <c r="F6" s="13"/>
      <c r="G6" s="12"/>
      <c r="H6" s="12"/>
      <c r="I6" s="12"/>
      <c r="J6" s="13"/>
      <c r="K6" s="13"/>
      <c r="L6" s="13"/>
      <c r="M6" s="13"/>
    </row>
    <row r="7" spans="1:16" s="202" customFormat="1" ht="21.95" customHeight="1">
      <c r="B7" s="203" t="s">
        <v>339</v>
      </c>
      <c r="C7" s="204"/>
      <c r="D7" s="205" t="s">
        <v>340</v>
      </c>
      <c r="E7" s="206" t="s">
        <v>37</v>
      </c>
      <c r="F7" s="207" t="s">
        <v>36</v>
      </c>
      <c r="G7" s="208" t="s">
        <v>213</v>
      </c>
      <c r="H7" s="209" t="s">
        <v>341</v>
      </c>
      <c r="I7" s="210" t="s">
        <v>342</v>
      </c>
      <c r="J7" s="211"/>
      <c r="L7" s="212"/>
      <c r="P7" s="213"/>
    </row>
    <row r="8" spans="1:16" s="212" customFormat="1" ht="52.4">
      <c r="B8" s="214"/>
      <c r="C8" s="215"/>
      <c r="D8" s="216" t="s">
        <v>343</v>
      </c>
      <c r="E8" s="216" t="s">
        <v>344</v>
      </c>
      <c r="F8" s="216" t="s">
        <v>345</v>
      </c>
      <c r="G8" s="216" t="s">
        <v>346</v>
      </c>
      <c r="H8" s="216" t="s">
        <v>347</v>
      </c>
      <c r="I8" s="216" t="s">
        <v>39</v>
      </c>
      <c r="J8" s="217"/>
      <c r="P8" s="218"/>
    </row>
    <row r="9" spans="1:16" s="9" customFormat="1" ht="14.1" customHeight="1">
      <c r="A9" s="17"/>
      <c r="C9" s="25"/>
      <c r="D9" s="13"/>
      <c r="E9" s="12"/>
      <c r="F9" s="13"/>
      <c r="G9" s="12"/>
      <c r="H9" s="12"/>
      <c r="I9" s="12"/>
      <c r="J9" s="13"/>
      <c r="K9" s="13"/>
      <c r="L9" s="13"/>
      <c r="M9" s="13"/>
    </row>
    <row r="10" spans="1:16" s="9" customFormat="1" ht="14.1" customHeight="1">
      <c r="A10" s="17"/>
      <c r="C10" s="25"/>
      <c r="D10" s="112"/>
      <c r="E10" s="113"/>
      <c r="F10" s="112"/>
      <c r="G10" s="113"/>
      <c r="H10" s="109"/>
      <c r="I10" s="109"/>
      <c r="J10" s="13"/>
      <c r="K10" s="13"/>
      <c r="L10" s="13"/>
      <c r="M10" s="13"/>
    </row>
    <row r="11" spans="1:16" s="20" customFormat="1" ht="60.9">
      <c r="A11" s="29"/>
      <c r="B11" s="152" t="s">
        <v>1</v>
      </c>
      <c r="C11" s="153" t="s">
        <v>70</v>
      </c>
      <c r="D11" s="153" t="s">
        <v>71</v>
      </c>
      <c r="E11" s="153" t="s">
        <v>80</v>
      </c>
      <c r="F11" s="153" t="s">
        <v>89</v>
      </c>
      <c r="G11" s="153" t="s">
        <v>86</v>
      </c>
      <c r="H11" s="153" t="s">
        <v>92</v>
      </c>
      <c r="I11" s="153" t="s">
        <v>93</v>
      </c>
      <c r="J11" s="153" t="s">
        <v>74</v>
      </c>
      <c r="K11" s="154" t="s">
        <v>90</v>
      </c>
    </row>
    <row r="12" spans="1:16" ht="28" customHeight="1">
      <c r="A12" s="268" t="s">
        <v>94</v>
      </c>
      <c r="B12" s="5" t="s">
        <v>10</v>
      </c>
      <c r="C12" s="11"/>
      <c r="D12" s="11"/>
      <c r="E12" s="11"/>
      <c r="F12" s="11"/>
      <c r="G12" s="11"/>
      <c r="H12" s="11"/>
      <c r="I12" s="11"/>
      <c r="J12" s="11"/>
      <c r="K12" s="227" t="str">
        <f>Diet!B18</f>
        <v>++</v>
      </c>
    </row>
    <row r="13" spans="1:16" ht="28" customHeight="1">
      <c r="A13" s="269"/>
      <c r="B13" s="6" t="s">
        <v>31</v>
      </c>
      <c r="C13" s="96"/>
      <c r="D13" s="96"/>
      <c r="E13" s="96"/>
      <c r="F13" s="96"/>
      <c r="G13" s="95"/>
      <c r="H13" s="95"/>
      <c r="I13" s="95"/>
      <c r="J13" s="98" t="str">
        <f>Afforestation!B25</f>
        <v>+</v>
      </c>
      <c r="K13" s="105"/>
    </row>
    <row r="14" spans="1:16" ht="28" customHeight="1">
      <c r="A14" s="269"/>
      <c r="B14" s="6" t="s">
        <v>11</v>
      </c>
      <c r="C14" s="95"/>
      <c r="D14" s="96"/>
      <c r="E14" s="95"/>
      <c r="F14" s="95"/>
      <c r="G14" s="96"/>
      <c r="H14" s="96"/>
      <c r="I14" s="96"/>
      <c r="J14" s="94" t="str">
        <f>Afforestation!B32</f>
        <v>+</v>
      </c>
      <c r="K14" s="97"/>
    </row>
    <row r="15" spans="1:16" ht="28" customHeight="1">
      <c r="A15" s="269"/>
      <c r="B15" s="18" t="s">
        <v>12</v>
      </c>
      <c r="C15" s="95"/>
      <c r="D15" s="95"/>
      <c r="E15" s="95"/>
      <c r="F15" s="95"/>
      <c r="G15" s="96"/>
      <c r="H15" s="96"/>
      <c r="I15" s="96"/>
      <c r="J15" s="96"/>
      <c r="K15" s="97"/>
    </row>
    <row r="16" spans="1:16" ht="28" customHeight="1">
      <c r="A16" s="269"/>
      <c r="B16" s="18" t="s">
        <v>9</v>
      </c>
      <c r="C16" s="96"/>
      <c r="D16" s="96"/>
      <c r="E16" s="96"/>
      <c r="F16" s="96"/>
      <c r="G16" s="95"/>
      <c r="H16" s="95"/>
      <c r="I16" s="95"/>
      <c r="J16" s="95"/>
      <c r="K16" s="97"/>
    </row>
    <row r="17" spans="1:11" ht="28" customHeight="1">
      <c r="A17" s="269"/>
      <c r="B17" s="18" t="s">
        <v>5</v>
      </c>
      <c r="C17" s="95"/>
      <c r="D17" s="95"/>
      <c r="E17" s="95"/>
      <c r="F17" s="96"/>
      <c r="G17" s="94" t="str">
        <f>AD!B53</f>
        <v>+</v>
      </c>
      <c r="H17" s="96"/>
      <c r="I17" s="94" t="str">
        <f>Covers!B53</f>
        <v>+</v>
      </c>
      <c r="J17" s="158" t="str">
        <f>Afforestation!B53</f>
        <v>+/-</v>
      </c>
      <c r="K17" s="97"/>
    </row>
    <row r="18" spans="1:11" ht="28" customHeight="1">
      <c r="A18" s="269"/>
      <c r="B18" s="18" t="s">
        <v>13</v>
      </c>
      <c r="C18" s="226"/>
      <c r="D18" s="95"/>
      <c r="E18" s="95"/>
      <c r="F18" s="96"/>
      <c r="G18" s="96"/>
      <c r="H18" s="96"/>
      <c r="I18" s="96"/>
      <c r="J18" s="96"/>
      <c r="K18" s="97"/>
    </row>
    <row r="19" spans="1:11" ht="28" customHeight="1">
      <c r="A19" s="269"/>
      <c r="B19" s="18" t="s">
        <v>232</v>
      </c>
      <c r="C19" s="228" t="str">
        <f>'Fertiliser timing'!B67</f>
        <v>++</v>
      </c>
      <c r="D19" s="228" t="str">
        <f>'Avoided fertiliser'!B67</f>
        <v>++</v>
      </c>
      <c r="E19" s="98" t="str">
        <f>'Livestock breeding'!B67</f>
        <v>+</v>
      </c>
      <c r="F19" s="95"/>
      <c r="G19" s="96"/>
      <c r="H19" s="94" t="str">
        <f>Plants!B67</f>
        <v>+</v>
      </c>
      <c r="I19" s="96"/>
      <c r="J19" s="96"/>
      <c r="K19" s="230" t="str">
        <f>Diet!B67</f>
        <v>++</v>
      </c>
    </row>
    <row r="20" spans="1:11" ht="28" customHeight="1">
      <c r="A20" s="269"/>
      <c r="B20" s="18" t="s">
        <v>14</v>
      </c>
      <c r="C20" s="98" t="str">
        <f>'Fertiliser timing'!B74</f>
        <v>+</v>
      </c>
      <c r="D20" s="98" t="str">
        <f>'Avoided fertiliser'!B74</f>
        <v>+</v>
      </c>
      <c r="E20" s="98" t="str">
        <f>'Livestock breeding'!B74</f>
        <v>+</v>
      </c>
      <c r="F20" s="94" t="str">
        <f>Feed!B74</f>
        <v>+</v>
      </c>
      <c r="G20" s="229" t="str">
        <f>AD!B74</f>
        <v>++</v>
      </c>
      <c r="H20" s="94" t="str">
        <f>Plants!B74</f>
        <v>+</v>
      </c>
      <c r="I20" s="94" t="str">
        <f>Covers!B74</f>
        <v>+</v>
      </c>
      <c r="J20" s="94" t="str">
        <f>Afforestation!B74</f>
        <v>+</v>
      </c>
      <c r="K20" s="230" t="str">
        <f>Diet!B74</f>
        <v>++</v>
      </c>
    </row>
    <row r="21" spans="1:11" s="32" customFormat="1" ht="28" customHeight="1">
      <c r="A21" s="269"/>
      <c r="B21" s="18" t="s">
        <v>353</v>
      </c>
      <c r="C21" s="98" t="str">
        <f>'Fertiliser timing'!B81</f>
        <v>+</v>
      </c>
      <c r="D21" s="98" t="str">
        <f>'Avoided fertiliser'!B81</f>
        <v>+</v>
      </c>
      <c r="E21" s="98" t="str">
        <f>'Livestock breeding'!B81</f>
        <v>+</v>
      </c>
      <c r="F21" s="98" t="str">
        <f>Feed!B81</f>
        <v>+</v>
      </c>
      <c r="G21" s="98" t="str">
        <f>AD!B81</f>
        <v>+</v>
      </c>
      <c r="H21" s="98" t="str">
        <f>Plants!B81</f>
        <v>+</v>
      </c>
      <c r="I21" s="98" t="str">
        <f>Covers!B81</f>
        <v>+</v>
      </c>
      <c r="J21" s="95"/>
      <c r="K21" s="228" t="str">
        <f>Diet!B81</f>
        <v>++</v>
      </c>
    </row>
    <row r="22" spans="1:11" s="32" customFormat="1" ht="28" customHeight="1">
      <c r="A22" s="269"/>
      <c r="B22" s="18" t="s">
        <v>354</v>
      </c>
      <c r="C22" s="95"/>
      <c r="D22" s="95"/>
      <c r="E22" s="95"/>
      <c r="F22" s="96"/>
      <c r="G22" s="96"/>
      <c r="H22" s="96"/>
      <c r="I22" s="96"/>
      <c r="J22" s="96"/>
      <c r="K22" s="97"/>
    </row>
    <row r="23" spans="1:11" ht="28" customHeight="1">
      <c r="A23" s="269"/>
      <c r="B23" s="18" t="s">
        <v>15</v>
      </c>
      <c r="C23" s="95"/>
      <c r="D23" s="95"/>
      <c r="E23" s="95"/>
      <c r="F23" s="96"/>
      <c r="G23" s="96"/>
      <c r="H23" s="96"/>
      <c r="I23" s="96"/>
      <c r="J23" s="96"/>
      <c r="K23" s="97"/>
    </row>
    <row r="24" spans="1:11" s="32" customFormat="1" ht="28" customHeight="1">
      <c r="A24" s="269"/>
      <c r="B24" s="6" t="s">
        <v>16</v>
      </c>
      <c r="C24" s="95"/>
      <c r="D24" s="95"/>
      <c r="E24" s="95"/>
      <c r="F24" s="95"/>
      <c r="G24" s="94" t="str">
        <f>AD!B102</f>
        <v>+</v>
      </c>
      <c r="H24" s="96"/>
      <c r="I24" s="96"/>
      <c r="J24" s="96"/>
      <c r="K24" s="97"/>
    </row>
    <row r="25" spans="1:11" ht="28" customHeight="1">
      <c r="A25" s="270"/>
      <c r="B25" s="156" t="s">
        <v>233</v>
      </c>
      <c r="C25" s="155" t="str">
        <f>'Fertiliser timing'!B109</f>
        <v>+</v>
      </c>
      <c r="D25" s="155" t="str">
        <f>'Avoided fertiliser'!B109</f>
        <v>+</v>
      </c>
      <c r="E25" s="155" t="str">
        <f>'Livestock breeding'!B109</f>
        <v>+</v>
      </c>
      <c r="F25" s="101" t="str">
        <f>IF(Feed!B109="","",Feed!B109)</f>
        <v/>
      </c>
      <c r="G25" s="157" t="str">
        <f>AD!B109</f>
        <v>+</v>
      </c>
      <c r="H25" s="157" t="str">
        <f>Plants!B109</f>
        <v>+</v>
      </c>
      <c r="I25" s="157" t="str">
        <f>Covers!B109</f>
        <v>+</v>
      </c>
      <c r="J25" s="101"/>
      <c r="K25" s="170" t="str">
        <f>Diet!B109</f>
        <v>+</v>
      </c>
    </row>
    <row r="26" spans="1:11" ht="28" customHeight="1">
      <c r="A26" s="2"/>
      <c r="B26" s="1"/>
      <c r="C26" s="96"/>
      <c r="D26" s="96"/>
      <c r="E26" s="96"/>
      <c r="F26" s="96"/>
      <c r="G26" s="96"/>
      <c r="H26" s="96"/>
      <c r="I26" s="96"/>
      <c r="J26" s="96"/>
      <c r="K26" s="97"/>
    </row>
    <row r="27" spans="1:11" ht="28" customHeight="1">
      <c r="A27" s="268" t="s">
        <v>79</v>
      </c>
      <c r="B27" s="5" t="s">
        <v>17</v>
      </c>
      <c r="C27" s="103"/>
      <c r="D27" s="103"/>
      <c r="E27" s="103"/>
      <c r="F27" s="103"/>
      <c r="G27" s="103"/>
      <c r="H27" s="103"/>
      <c r="I27" s="103"/>
      <c r="J27" s="103"/>
      <c r="K27" s="104"/>
    </row>
    <row r="28" spans="1:11" ht="28" customHeight="1">
      <c r="A28" s="269"/>
      <c r="B28" s="6" t="s">
        <v>18</v>
      </c>
      <c r="C28" s="96"/>
      <c r="D28" s="96"/>
      <c r="E28" s="96"/>
      <c r="F28" s="96"/>
      <c r="G28" s="96"/>
      <c r="H28" s="96"/>
      <c r="I28" s="96"/>
      <c r="J28" s="96"/>
      <c r="K28" s="97"/>
    </row>
    <row r="29" spans="1:11" s="32" customFormat="1" ht="28" customHeight="1">
      <c r="A29" s="269"/>
      <c r="B29" s="6" t="s">
        <v>19</v>
      </c>
      <c r="C29" s="221" t="s">
        <v>350</v>
      </c>
      <c r="D29" s="222"/>
      <c r="E29" s="222"/>
      <c r="F29" s="222"/>
      <c r="G29" s="222"/>
      <c r="H29" s="222"/>
      <c r="I29" s="222"/>
      <c r="J29" s="222"/>
      <c r="K29" s="223"/>
    </row>
    <row r="30" spans="1:11" ht="28" customHeight="1">
      <c r="A30" s="269"/>
      <c r="B30" s="6" t="s">
        <v>20</v>
      </c>
      <c r="C30" s="228" t="str">
        <f>'Fertiliser timing'!B139</f>
        <v>++</v>
      </c>
      <c r="D30" s="229" t="str">
        <f>'Avoided fertiliser'!B139</f>
        <v>++</v>
      </c>
      <c r="E30" s="94" t="str">
        <f>'Livestock breeding'!B139</f>
        <v>+</v>
      </c>
      <c r="F30" s="94" t="str">
        <f>Feed!B139</f>
        <v>+</v>
      </c>
      <c r="G30" s="229" t="str">
        <f>AD!B139</f>
        <v>++</v>
      </c>
      <c r="H30" s="229" t="str">
        <f>Plants!B139</f>
        <v>++</v>
      </c>
      <c r="I30" s="94" t="str">
        <f>Covers!B139</f>
        <v>+</v>
      </c>
      <c r="J30" s="94" t="str">
        <f>Afforestation!B139</f>
        <v>+</v>
      </c>
      <c r="K30" s="230" t="str">
        <f>Diet!B139</f>
        <v>++</v>
      </c>
    </row>
    <row r="31" spans="1:11" ht="28" customHeight="1">
      <c r="A31" s="269"/>
      <c r="B31" s="6" t="s">
        <v>7</v>
      </c>
      <c r="C31" s="166"/>
      <c r="D31" s="96"/>
      <c r="E31" s="96"/>
      <c r="F31" s="96"/>
      <c r="G31" s="96"/>
      <c r="H31" s="96"/>
      <c r="I31" s="96"/>
      <c r="J31" s="94" t="str">
        <f>Afforestation!B146</f>
        <v>+</v>
      </c>
      <c r="K31" s="97"/>
    </row>
    <row r="32" spans="1:11" ht="28" customHeight="1">
      <c r="A32" s="269"/>
      <c r="B32" s="6" t="s">
        <v>22</v>
      </c>
      <c r="C32" s="94" t="str">
        <f>'Fertiliser timing'!B153</f>
        <v>+</v>
      </c>
      <c r="D32" s="94" t="str">
        <f>'Avoided fertiliser'!B153</f>
        <v>+</v>
      </c>
      <c r="E32" s="94" t="str">
        <f>'Livestock breeding'!B153</f>
        <v>+</v>
      </c>
      <c r="F32" s="96"/>
      <c r="G32" s="94" t="str">
        <f>AD!B153</f>
        <v>+</v>
      </c>
      <c r="H32" s="94" t="str">
        <f>Plants!B153</f>
        <v>+</v>
      </c>
      <c r="I32" s="94" t="str">
        <f>Covers!B153</f>
        <v>+</v>
      </c>
      <c r="J32" s="94" t="str">
        <f>Afforestation!B153</f>
        <v>+</v>
      </c>
      <c r="K32" s="230" t="str">
        <f>Diet!B153</f>
        <v>++</v>
      </c>
    </row>
    <row r="33" spans="1:16" ht="28" customHeight="1">
      <c r="A33" s="269"/>
      <c r="B33" s="6" t="s">
        <v>0</v>
      </c>
      <c r="C33" s="96"/>
      <c r="D33" s="96"/>
      <c r="E33" s="96"/>
      <c r="F33" s="96"/>
      <c r="G33" s="96"/>
      <c r="H33" s="96"/>
      <c r="I33" s="96"/>
      <c r="J33" s="158" t="str">
        <f>Afforestation!B160</f>
        <v>+/-</v>
      </c>
      <c r="K33" s="169" t="str">
        <f>Diet!B160</f>
        <v>+/-</v>
      </c>
    </row>
    <row r="34" spans="1:16" ht="28" customHeight="1">
      <c r="A34" s="269"/>
      <c r="B34" s="6" t="s">
        <v>6</v>
      </c>
      <c r="C34" s="96"/>
      <c r="D34" s="96"/>
      <c r="E34" s="96"/>
      <c r="F34" s="96"/>
      <c r="G34" s="96"/>
      <c r="H34" s="96"/>
      <c r="I34" s="96"/>
      <c r="J34" s="158" t="str">
        <f>Afforestation!B167</f>
        <v>+/-</v>
      </c>
      <c r="K34" s="230" t="str">
        <f>Diet!B167</f>
        <v>++</v>
      </c>
    </row>
    <row r="35" spans="1:16" ht="28" customHeight="1">
      <c r="A35" s="269"/>
      <c r="B35" s="6" t="s">
        <v>23</v>
      </c>
      <c r="C35" s="167"/>
      <c r="D35" s="96"/>
      <c r="E35" s="96"/>
      <c r="F35" s="96"/>
      <c r="G35" s="96"/>
      <c r="H35" s="96"/>
      <c r="I35" s="96"/>
      <c r="J35" s="158" t="str">
        <f>Afforestation!B174</f>
        <v>+/-</v>
      </c>
      <c r="K35" s="99" t="str">
        <f>Diet!B174</f>
        <v>+</v>
      </c>
    </row>
    <row r="36" spans="1:16" ht="28" customHeight="1">
      <c r="A36" s="269"/>
      <c r="B36" s="6" t="s">
        <v>24</v>
      </c>
      <c r="C36" s="229" t="str">
        <f>'Fertiliser timing'!B181</f>
        <v>++</v>
      </c>
      <c r="D36" s="229" t="str">
        <f>'Avoided fertiliser'!B181</f>
        <v>++</v>
      </c>
      <c r="E36" s="94" t="str">
        <f>'Livestock breeding'!B181</f>
        <v>+</v>
      </c>
      <c r="F36" s="96"/>
      <c r="G36" s="94" t="str">
        <f>AD!B181</f>
        <v>+</v>
      </c>
      <c r="H36" s="229" t="str">
        <f>Plants!B181</f>
        <v>++</v>
      </c>
      <c r="I36" s="229" t="str">
        <f>Plants!B181</f>
        <v>++</v>
      </c>
      <c r="J36" s="94" t="str">
        <f>Afforestation!B181</f>
        <v>+</v>
      </c>
      <c r="K36" s="230" t="str">
        <f>Diet!B181</f>
        <v>++</v>
      </c>
    </row>
    <row r="37" spans="1:16" ht="28" customHeight="1">
      <c r="A37" s="269"/>
      <c r="B37" s="6" t="s">
        <v>25</v>
      </c>
      <c r="C37" s="94" t="str">
        <f>'Fertiliser timing'!B188</f>
        <v>+</v>
      </c>
      <c r="D37" s="94" t="str">
        <f>'Avoided fertiliser'!B188</f>
        <v>+</v>
      </c>
      <c r="E37" s="94" t="str">
        <f>'Livestock breeding'!B188</f>
        <v>+</v>
      </c>
      <c r="F37" s="94" t="str">
        <f>Feed!B188</f>
        <v>+</v>
      </c>
      <c r="G37" s="94" t="str">
        <f>AD!B188</f>
        <v>+</v>
      </c>
      <c r="H37" s="96"/>
      <c r="I37" s="96"/>
      <c r="J37" s="158" t="str">
        <f>Afforestation!B188</f>
        <v>+/-</v>
      </c>
      <c r="K37" s="230" t="str">
        <f>Diet!B188</f>
        <v>++</v>
      </c>
    </row>
    <row r="38" spans="1:16" ht="28" hidden="1" customHeight="1">
      <c r="A38" s="269"/>
      <c r="B38" s="6" t="s">
        <v>26</v>
      </c>
      <c r="C38" s="96"/>
      <c r="D38" s="96"/>
      <c r="E38" s="96"/>
      <c r="F38" s="96"/>
      <c r="G38" s="96"/>
      <c r="H38" s="96"/>
      <c r="I38" s="96"/>
      <c r="J38" s="96"/>
      <c r="K38" s="97"/>
    </row>
    <row r="39" spans="1:16" ht="28" hidden="1" customHeight="1">
      <c r="A39" s="269"/>
      <c r="B39" s="6" t="s">
        <v>27</v>
      </c>
      <c r="C39" s="96"/>
      <c r="D39" s="96"/>
      <c r="E39" s="96"/>
      <c r="F39" s="96"/>
      <c r="G39" s="96"/>
      <c r="H39" s="96"/>
      <c r="I39" s="96"/>
      <c r="J39" s="96"/>
      <c r="K39" s="97"/>
    </row>
    <row r="40" spans="1:16" s="32" customFormat="1" ht="28" customHeight="1">
      <c r="A40" s="269"/>
      <c r="B40" s="6" t="s">
        <v>26</v>
      </c>
      <c r="C40" s="96"/>
      <c r="D40" s="96"/>
      <c r="E40" s="96"/>
      <c r="F40" s="96"/>
      <c r="G40" s="96"/>
      <c r="H40" s="96"/>
      <c r="I40" s="96"/>
      <c r="J40" s="96"/>
      <c r="K40" s="97"/>
    </row>
    <row r="41" spans="1:16" s="32" customFormat="1" ht="28" customHeight="1">
      <c r="A41" s="269"/>
      <c r="B41" s="6" t="s">
        <v>27</v>
      </c>
      <c r="C41" s="96"/>
      <c r="D41" s="96"/>
      <c r="E41" s="96"/>
      <c r="F41" s="96"/>
      <c r="G41" s="96"/>
      <c r="H41" s="96"/>
      <c r="I41" s="96"/>
      <c r="J41" s="96"/>
      <c r="K41" s="97"/>
    </row>
    <row r="42" spans="1:16" ht="28" customHeight="1">
      <c r="A42" s="269"/>
      <c r="B42" s="6" t="s">
        <v>28</v>
      </c>
      <c r="C42" s="96"/>
      <c r="D42" s="96"/>
      <c r="E42" s="96"/>
      <c r="F42" s="96"/>
      <c r="G42" s="94" t="str">
        <f>AD!B209</f>
        <v>+</v>
      </c>
      <c r="H42" s="96"/>
      <c r="I42" s="96"/>
      <c r="J42" s="94" t="str">
        <f>Afforestation!B209</f>
        <v>+</v>
      </c>
      <c r="K42" s="99" t="str">
        <f>Diet!B209</f>
        <v>+</v>
      </c>
    </row>
    <row r="43" spans="1:16" ht="28" customHeight="1">
      <c r="A43" s="270"/>
      <c r="B43" s="7" t="s">
        <v>29</v>
      </c>
      <c r="C43" s="101"/>
      <c r="D43" s="101"/>
      <c r="E43" s="101"/>
      <c r="F43" s="101"/>
      <c r="G43" s="157" t="str">
        <f>AD!B216</f>
        <v>+</v>
      </c>
      <c r="H43" s="157" t="str">
        <f>Plants!B216</f>
        <v>+</v>
      </c>
      <c r="I43" s="101"/>
      <c r="J43" s="101"/>
      <c r="K43" s="170" t="str">
        <f>Diet!B216</f>
        <v>+</v>
      </c>
    </row>
    <row r="44" spans="1:16" ht="18" customHeight="1">
      <c r="C44" s="107"/>
      <c r="D44" s="106"/>
      <c r="E44" s="106"/>
      <c r="F44" s="106"/>
      <c r="G44" s="106"/>
      <c r="H44" s="106"/>
      <c r="I44" s="106"/>
      <c r="J44" s="106"/>
      <c r="K44" s="106"/>
    </row>
    <row r="45" spans="1:16" s="151" customFormat="1" ht="23.25" customHeight="1">
      <c r="A45" s="268" t="s">
        <v>348</v>
      </c>
      <c r="B45" s="5" t="s">
        <v>349</v>
      </c>
      <c r="C45" s="266" t="s">
        <v>350</v>
      </c>
      <c r="D45" s="267"/>
      <c r="E45" s="267"/>
      <c r="F45" s="267"/>
      <c r="G45" s="267"/>
      <c r="H45" s="267"/>
      <c r="I45" s="267"/>
      <c r="J45" s="267"/>
      <c r="K45" s="267"/>
    </row>
    <row r="46" spans="1:16" s="151" customFormat="1" ht="23.25" customHeight="1">
      <c r="A46" s="269"/>
      <c r="B46" s="6" t="s">
        <v>351</v>
      </c>
      <c r="C46" s="266"/>
      <c r="D46" s="267"/>
      <c r="E46" s="267"/>
      <c r="F46" s="267"/>
      <c r="G46" s="267"/>
      <c r="H46" s="267"/>
      <c r="I46" s="267"/>
      <c r="J46" s="267"/>
      <c r="K46" s="267"/>
    </row>
    <row r="47" spans="1:16" s="151" customFormat="1" ht="28" customHeight="1">
      <c r="A47" s="270"/>
      <c r="B47" s="7" t="s">
        <v>352</v>
      </c>
      <c r="C47" s="266"/>
      <c r="D47" s="267"/>
      <c r="E47" s="267"/>
      <c r="F47" s="267"/>
      <c r="G47" s="267"/>
      <c r="H47" s="267"/>
      <c r="I47" s="267"/>
      <c r="J47" s="267"/>
      <c r="K47" s="267"/>
    </row>
    <row r="48" spans="1:16" ht="17.7">
      <c r="C48" s="30"/>
      <c r="D48" s="31"/>
      <c r="E48" s="31"/>
      <c r="F48" s="31"/>
      <c r="G48" s="31"/>
      <c r="H48" s="31"/>
      <c r="I48" s="31"/>
      <c r="J48" s="31"/>
      <c r="K48" s="31"/>
      <c r="L48" s="31"/>
      <c r="M48" s="31"/>
      <c r="N48" s="31"/>
      <c r="O48" s="31"/>
      <c r="P48" s="31"/>
    </row>
    <row r="49" spans="3:16" ht="17.7">
      <c r="C49" s="30"/>
      <c r="D49" s="31"/>
      <c r="E49" s="31"/>
      <c r="F49" s="31"/>
      <c r="G49" s="31"/>
      <c r="H49" s="31"/>
      <c r="I49" s="31"/>
      <c r="J49" s="31"/>
      <c r="K49" s="31"/>
      <c r="L49" s="31"/>
      <c r="M49" s="31"/>
      <c r="N49" s="31"/>
      <c r="O49" s="31"/>
      <c r="P49" s="31"/>
    </row>
    <row r="50" spans="3:16" ht="17.7">
      <c r="C50" s="30"/>
      <c r="D50" s="31"/>
      <c r="E50" s="31"/>
      <c r="F50" s="31"/>
      <c r="G50" s="31"/>
      <c r="H50" s="31"/>
      <c r="I50" s="31"/>
      <c r="J50" s="31"/>
      <c r="K50" s="31"/>
      <c r="L50" s="31"/>
      <c r="M50" s="31"/>
      <c r="N50" s="31"/>
      <c r="O50" s="31"/>
      <c r="P50" s="31"/>
    </row>
    <row r="51" spans="3:16" ht="17.7">
      <c r="C51" s="30"/>
      <c r="D51" s="31"/>
      <c r="E51" s="31"/>
      <c r="F51" s="31"/>
      <c r="G51" s="31"/>
      <c r="H51" s="31"/>
      <c r="I51" s="31"/>
      <c r="J51" s="31"/>
      <c r="K51" s="31"/>
      <c r="L51" s="31"/>
      <c r="M51" s="31"/>
      <c r="N51" s="31"/>
      <c r="O51" s="31"/>
      <c r="P51" s="31"/>
    </row>
    <row r="52" spans="3:16" ht="17.7">
      <c r="C52" s="30"/>
      <c r="D52" s="31"/>
      <c r="E52" s="31"/>
      <c r="F52" s="31"/>
      <c r="G52" s="31"/>
      <c r="H52" s="31"/>
      <c r="I52" s="31"/>
      <c r="J52" s="31"/>
      <c r="K52" s="31"/>
      <c r="L52" s="31"/>
      <c r="M52" s="31"/>
      <c r="N52" s="31"/>
      <c r="O52" s="31"/>
      <c r="P52" s="31"/>
    </row>
    <row r="53" spans="3:16" ht="17.7">
      <c r="C53" s="30"/>
      <c r="D53" s="31"/>
      <c r="E53" s="31"/>
      <c r="F53" s="31"/>
      <c r="G53" s="31"/>
      <c r="H53" s="31"/>
      <c r="I53" s="31"/>
      <c r="J53" s="31"/>
      <c r="K53" s="31"/>
      <c r="L53" s="31"/>
      <c r="M53" s="31"/>
      <c r="N53" s="31"/>
      <c r="O53" s="31"/>
      <c r="P53" s="31"/>
    </row>
    <row r="54" spans="3:16" ht="17.7">
      <c r="C54" s="30"/>
      <c r="D54" s="31"/>
      <c r="E54" s="31"/>
      <c r="F54" s="31"/>
      <c r="G54" s="31"/>
      <c r="H54" s="31"/>
      <c r="I54" s="31"/>
      <c r="J54" s="31"/>
      <c r="K54" s="31"/>
      <c r="L54" s="31"/>
      <c r="M54" s="31"/>
      <c r="N54" s="31"/>
      <c r="O54" s="31"/>
      <c r="P54" s="31"/>
    </row>
  </sheetData>
  <mergeCells count="4">
    <mergeCell ref="C45:K47"/>
    <mergeCell ref="A45:A47"/>
    <mergeCell ref="A12:A25"/>
    <mergeCell ref="A27:A43"/>
  </mergeCells>
  <conditionalFormatting sqref="C12:K43">
    <cfRule type="cellIs" dxfId="2" priority="1" operator="equal">
      <formula>"'+/-"</formula>
    </cfRule>
    <cfRule type="cellIs" dxfId="1" priority="2" operator="equal">
      <formula>"'++"</formula>
    </cfRule>
    <cfRule type="cellIs" dxfId="0" priority="3" operator="equal">
      <formula>"'+"</formula>
    </cfRule>
  </conditionalFormatting>
  <hyperlinks>
    <hyperlink ref="C11" location="'Fertiliser timing'!A1" display="Timing of fertiliser application"/>
    <hyperlink ref="D11" location="'Avoided fertiliser'!A1" display="Avoiding excess fertiliser"/>
    <hyperlink ref="E11" location="'Livestock breeding'!A1" display="Livestock breeding"/>
    <hyperlink ref="G11" location="AD!A1" display="Anaerobic digestion"/>
    <hyperlink ref="J11" location="Afforestation!A1" display="Eco driving all vehicles"/>
    <hyperlink ref="K11" location="Diet!A1" display="Speed limiting cars and vans"/>
    <hyperlink ref="F11" location="Feed!A1" display="Feed modification"/>
    <hyperlink ref="H11" location="Plants!A1" display="Species introduction"/>
    <hyperlink ref="I11" location="Covers!A1" display="Cover tanks"/>
  </hyperlinks>
  <pageMargins left="0.75" right="0.75" top="1" bottom="1" header="0.5" footer="0.5"/>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topLeftCell="A4" zoomScale="60" zoomScaleNormal="60" workbookViewId="0">
      <selection activeCell="B6" sqref="B6"/>
    </sheetView>
  </sheetViews>
  <sheetFormatPr defaultColWidth="11.375" defaultRowHeight="12.45"/>
  <cols>
    <col min="2" max="2" width="59.25" style="91" customWidth="1"/>
    <col min="3" max="3" width="27.75" style="32" customWidth="1"/>
    <col min="4" max="4" width="25.875" style="26" customWidth="1"/>
    <col min="5" max="5" width="21.375" customWidth="1"/>
    <col min="6" max="8" width="22.75" customWidth="1"/>
    <col min="9" max="17" width="19.875" customWidth="1"/>
    <col min="18" max="19" width="19.75" customWidth="1"/>
  </cols>
  <sheetData>
    <row r="1" spans="1:16" ht="30.8">
      <c r="A1" s="16" t="s">
        <v>8</v>
      </c>
      <c r="B1" s="87"/>
      <c r="C1" s="4"/>
      <c r="D1" s="21"/>
      <c r="E1" s="3"/>
      <c r="F1" s="3"/>
      <c r="G1" s="3"/>
      <c r="H1" s="3"/>
      <c r="I1" s="3"/>
      <c r="J1" s="3"/>
      <c r="K1" s="3"/>
      <c r="L1" s="3"/>
    </row>
    <row r="2" spans="1:16" ht="13.1">
      <c r="A2" s="3"/>
      <c r="B2" s="88"/>
      <c r="C2" s="3"/>
      <c r="D2" s="22"/>
      <c r="E2" s="3"/>
      <c r="F2" s="3"/>
      <c r="G2" s="3"/>
      <c r="H2" s="3"/>
      <c r="I2" s="3"/>
      <c r="J2" s="3"/>
      <c r="K2" s="3"/>
      <c r="L2" s="3"/>
    </row>
    <row r="3" spans="1:16" ht="25.55">
      <c r="A3" s="4" t="s">
        <v>76</v>
      </c>
      <c r="B3" s="88"/>
      <c r="C3" s="3"/>
      <c r="D3" s="22"/>
      <c r="E3" s="8"/>
      <c r="F3" s="3"/>
      <c r="G3" s="8"/>
      <c r="H3" s="10"/>
      <c r="I3" s="8"/>
      <c r="J3" s="27"/>
      <c r="K3" s="8"/>
      <c r="L3" s="8"/>
    </row>
    <row r="4" spans="1:16" s="32" customFormat="1" ht="25.55">
      <c r="A4" s="4"/>
      <c r="B4" s="88"/>
      <c r="C4" s="3"/>
      <c r="D4" s="22"/>
      <c r="E4" s="8"/>
      <c r="F4" s="3"/>
      <c r="G4" s="8"/>
      <c r="H4" s="10"/>
      <c r="I4" s="8"/>
      <c r="J4" s="27"/>
      <c r="K4" s="8"/>
      <c r="L4" s="8"/>
    </row>
    <row r="5" spans="1:16" s="9" customFormat="1" ht="25.55">
      <c r="A5" s="224" t="s">
        <v>355</v>
      </c>
      <c r="B5" s="89"/>
      <c r="C5" s="12"/>
      <c r="D5" s="23"/>
      <c r="E5" s="13"/>
      <c r="F5" s="12"/>
      <c r="G5" s="13"/>
      <c r="H5" s="12"/>
      <c r="I5" s="13"/>
      <c r="J5" s="13"/>
      <c r="K5" s="13"/>
      <c r="L5" s="13"/>
    </row>
    <row r="6" spans="1:16" s="9" customFormat="1" ht="15.05">
      <c r="A6" s="12"/>
      <c r="B6" s="90"/>
      <c r="C6" s="33"/>
      <c r="D6" s="24"/>
      <c r="E6" s="13"/>
      <c r="F6" s="12"/>
      <c r="G6" s="13"/>
      <c r="H6" s="12"/>
      <c r="I6" s="13"/>
      <c r="J6" s="13"/>
      <c r="K6" s="13"/>
      <c r="L6" s="13"/>
    </row>
    <row r="7" spans="1:16" s="202" customFormat="1" ht="21.95" customHeight="1">
      <c r="B7" s="203" t="s">
        <v>339</v>
      </c>
      <c r="C7" s="204"/>
      <c r="D7" s="205" t="s">
        <v>340</v>
      </c>
      <c r="E7" s="206" t="s">
        <v>37</v>
      </c>
      <c r="F7" s="207" t="s">
        <v>36</v>
      </c>
      <c r="G7" s="208" t="s">
        <v>213</v>
      </c>
      <c r="H7" s="209" t="s">
        <v>341</v>
      </c>
      <c r="I7" s="210" t="s">
        <v>342</v>
      </c>
      <c r="J7" s="211"/>
      <c r="L7" s="212"/>
      <c r="P7" s="213"/>
    </row>
    <row r="8" spans="1:16" s="212" customFormat="1" ht="45.85">
      <c r="B8" s="214"/>
      <c r="C8" s="215"/>
      <c r="D8" s="262" t="s">
        <v>343</v>
      </c>
      <c r="E8" s="262" t="s">
        <v>344</v>
      </c>
      <c r="F8" s="262" t="s">
        <v>345</v>
      </c>
      <c r="G8" s="262" t="s">
        <v>346</v>
      </c>
      <c r="H8" s="262" t="s">
        <v>347</v>
      </c>
      <c r="I8" s="262" t="s">
        <v>39</v>
      </c>
      <c r="J8" s="217"/>
      <c r="P8" s="218"/>
    </row>
    <row r="9" spans="1:16" s="212" customFormat="1" ht="26.2">
      <c r="B9" s="214"/>
      <c r="C9" s="215"/>
      <c r="D9" s="256"/>
      <c r="E9" s="256"/>
      <c r="F9" s="256"/>
      <c r="G9" s="256"/>
      <c r="H9" s="256"/>
      <c r="I9" s="256"/>
      <c r="J9" s="217"/>
      <c r="P9" s="218"/>
    </row>
    <row r="10" spans="1:16" s="258" customFormat="1" ht="20.3">
      <c r="B10" s="271" t="s">
        <v>377</v>
      </c>
      <c r="C10" s="271"/>
      <c r="D10" s="271"/>
      <c r="E10" s="271"/>
      <c r="F10" s="271"/>
      <c r="G10" s="271"/>
      <c r="H10" s="271"/>
      <c r="I10" s="271"/>
      <c r="J10" s="271"/>
      <c r="K10" s="271"/>
      <c r="L10" s="271"/>
      <c r="M10" s="271"/>
      <c r="N10" s="271"/>
      <c r="O10" s="259"/>
    </row>
    <row r="11" spans="1:16" s="20" customFormat="1" ht="40.6">
      <c r="A11" s="29"/>
      <c r="B11" s="152" t="s">
        <v>1</v>
      </c>
      <c r="C11" s="153" t="s">
        <v>70</v>
      </c>
      <c r="D11" s="153" t="s">
        <v>71</v>
      </c>
      <c r="E11" s="153" t="s">
        <v>80</v>
      </c>
      <c r="F11" s="153" t="s">
        <v>89</v>
      </c>
      <c r="G11" s="153" t="s">
        <v>86</v>
      </c>
      <c r="H11" s="153" t="s">
        <v>92</v>
      </c>
      <c r="I11" s="153" t="s">
        <v>93</v>
      </c>
      <c r="J11" s="28" t="s">
        <v>74</v>
      </c>
      <c r="K11" s="110" t="s">
        <v>90</v>
      </c>
    </row>
    <row r="12" spans="1:16" s="32" customFormat="1" ht="28" customHeight="1">
      <c r="A12" s="268" t="s">
        <v>94</v>
      </c>
      <c r="B12" s="5" t="s">
        <v>10</v>
      </c>
      <c r="C12" s="161"/>
      <c r="D12" s="11"/>
      <c r="E12" s="11"/>
      <c r="F12" s="11"/>
      <c r="G12" s="11"/>
      <c r="H12" s="11"/>
      <c r="I12" s="11"/>
      <c r="J12" s="11"/>
      <c r="K12" s="255">
        <f>Calculations!Z40</f>
        <v>162515.51340554681</v>
      </c>
    </row>
    <row r="13" spans="1:16" s="32" customFormat="1" ht="28" customHeight="1">
      <c r="A13" s="269"/>
      <c r="B13" s="6" t="s">
        <v>31</v>
      </c>
      <c r="C13" s="162"/>
      <c r="D13" s="96"/>
      <c r="E13" s="96"/>
      <c r="F13" s="96"/>
      <c r="G13" s="95"/>
      <c r="H13" s="95"/>
      <c r="I13" s="95"/>
      <c r="J13" s="98" t="s">
        <v>37</v>
      </c>
      <c r="K13" s="105"/>
    </row>
    <row r="14" spans="1:16" s="32" customFormat="1" ht="28" customHeight="1">
      <c r="A14" s="269"/>
      <c r="B14" s="6" t="s">
        <v>11</v>
      </c>
      <c r="C14" s="163"/>
      <c r="D14" s="96"/>
      <c r="E14" s="95"/>
      <c r="F14" s="95"/>
      <c r="G14" s="96"/>
      <c r="H14" s="96"/>
      <c r="I14" s="96"/>
      <c r="J14" s="94" t="s">
        <v>37</v>
      </c>
      <c r="K14" s="97"/>
    </row>
    <row r="15" spans="1:16" s="32" customFormat="1" ht="28" customHeight="1">
      <c r="A15" s="269"/>
      <c r="B15" s="18" t="s">
        <v>12</v>
      </c>
      <c r="C15" s="163"/>
      <c r="D15" s="95"/>
      <c r="E15" s="95"/>
      <c r="F15" s="95"/>
      <c r="G15" s="96"/>
      <c r="H15" s="96"/>
      <c r="I15" s="96"/>
      <c r="J15" s="96"/>
      <c r="K15" s="97"/>
    </row>
    <row r="16" spans="1:16" s="32" customFormat="1" ht="28" customHeight="1">
      <c r="A16" s="269"/>
      <c r="B16" s="18" t="s">
        <v>9</v>
      </c>
      <c r="C16" s="162"/>
      <c r="D16" s="96"/>
      <c r="E16" s="96"/>
      <c r="F16" s="96"/>
      <c r="G16" s="95"/>
      <c r="H16" s="95"/>
      <c r="I16" s="95"/>
      <c r="J16" s="95"/>
      <c r="K16" s="97"/>
    </row>
    <row r="17" spans="1:11" s="32" customFormat="1" ht="28" customHeight="1">
      <c r="A17" s="269"/>
      <c r="B17" s="18" t="s">
        <v>5</v>
      </c>
      <c r="C17" s="163"/>
      <c r="D17" s="95"/>
      <c r="E17" s="95"/>
      <c r="F17" s="96"/>
      <c r="G17" s="94" t="s">
        <v>37</v>
      </c>
      <c r="H17" s="96"/>
      <c r="I17" s="96"/>
      <c r="J17" s="96"/>
      <c r="K17" s="97"/>
    </row>
    <row r="18" spans="1:11" s="32" customFormat="1" ht="28" customHeight="1">
      <c r="A18" s="269"/>
      <c r="B18" s="18" t="s">
        <v>13</v>
      </c>
      <c r="C18" s="164"/>
      <c r="D18" s="95"/>
      <c r="E18" s="95"/>
      <c r="F18" s="96"/>
      <c r="G18" s="96"/>
      <c r="H18" s="96"/>
      <c r="I18" s="96"/>
      <c r="J18" s="96"/>
      <c r="K18" s="97"/>
    </row>
    <row r="19" spans="1:11" s="32" customFormat="1" ht="28" customHeight="1">
      <c r="A19" s="269"/>
      <c r="B19" s="18" t="s">
        <v>232</v>
      </c>
      <c r="C19" s="98" t="s">
        <v>37</v>
      </c>
      <c r="D19" s="98" t="s">
        <v>37</v>
      </c>
      <c r="E19" s="98" t="s">
        <v>37</v>
      </c>
      <c r="F19" s="95"/>
      <c r="G19" s="96"/>
      <c r="H19" s="94" t="s">
        <v>37</v>
      </c>
      <c r="I19" s="96"/>
      <c r="J19" s="96"/>
      <c r="K19" s="97"/>
    </row>
    <row r="20" spans="1:11" s="32" customFormat="1" ht="28" customHeight="1">
      <c r="A20" s="269"/>
      <c r="B20" s="18" t="s">
        <v>14</v>
      </c>
      <c r="C20" s="98" t="s">
        <v>37</v>
      </c>
      <c r="D20" s="98" t="s">
        <v>37</v>
      </c>
      <c r="E20" s="98" t="s">
        <v>37</v>
      </c>
      <c r="F20" s="94" t="s">
        <v>37</v>
      </c>
      <c r="G20" s="94" t="s">
        <v>37</v>
      </c>
      <c r="H20" s="94" t="s">
        <v>37</v>
      </c>
      <c r="I20" s="94" t="s">
        <v>37</v>
      </c>
      <c r="J20" s="94" t="s">
        <v>37</v>
      </c>
      <c r="K20" s="231" t="s">
        <v>35</v>
      </c>
    </row>
    <row r="21" spans="1:11" s="32" customFormat="1" ht="28" customHeight="1">
      <c r="A21" s="269"/>
      <c r="B21" s="18" t="s">
        <v>353</v>
      </c>
      <c r="C21" s="98" t="str">
        <f>C20</f>
        <v>+</v>
      </c>
      <c r="D21" s="98" t="str">
        <f t="shared" ref="D21:K21" si="0">D20</f>
        <v>+</v>
      </c>
      <c r="E21" s="98" t="str">
        <f t="shared" si="0"/>
        <v>+</v>
      </c>
      <c r="F21" s="98" t="str">
        <f t="shared" si="0"/>
        <v>+</v>
      </c>
      <c r="G21" s="98" t="str">
        <f t="shared" si="0"/>
        <v>+</v>
      </c>
      <c r="H21" s="98" t="str">
        <f t="shared" si="0"/>
        <v>+</v>
      </c>
      <c r="I21" s="98" t="str">
        <f t="shared" si="0"/>
        <v>+</v>
      </c>
      <c r="J21" s="98" t="str">
        <f t="shared" si="0"/>
        <v>+</v>
      </c>
      <c r="K21" s="228" t="str">
        <f t="shared" si="0"/>
        <v>++</v>
      </c>
    </row>
    <row r="22" spans="1:11" s="32" customFormat="1" ht="28" customHeight="1">
      <c r="A22" s="269"/>
      <c r="B22" s="18" t="s">
        <v>354</v>
      </c>
      <c r="C22" s="95"/>
      <c r="D22" s="95"/>
      <c r="E22" s="95"/>
      <c r="F22" s="96"/>
      <c r="G22" s="96"/>
      <c r="H22" s="96"/>
      <c r="I22" s="96"/>
      <c r="J22" s="96"/>
      <c r="K22" s="105"/>
    </row>
    <row r="23" spans="1:11" s="32" customFormat="1" ht="28" customHeight="1">
      <c r="A23" s="269"/>
      <c r="B23" s="18" t="s">
        <v>15</v>
      </c>
      <c r="C23" s="95"/>
      <c r="D23" s="95"/>
      <c r="E23" s="95"/>
      <c r="F23" s="96"/>
      <c r="G23" s="96"/>
      <c r="H23" s="96"/>
      <c r="I23" s="96"/>
      <c r="J23" s="96"/>
      <c r="K23" s="97"/>
    </row>
    <row r="24" spans="1:11" s="32" customFormat="1" ht="28" customHeight="1">
      <c r="A24" s="269"/>
      <c r="B24" s="6" t="s">
        <v>16</v>
      </c>
      <c r="C24" s="95"/>
      <c r="D24" s="95"/>
      <c r="E24" s="95"/>
      <c r="F24" s="95"/>
      <c r="G24" s="94" t="s">
        <v>37</v>
      </c>
      <c r="H24" s="96"/>
      <c r="I24" s="96"/>
      <c r="J24" s="96"/>
      <c r="K24" s="97"/>
    </row>
    <row r="25" spans="1:11" s="32" customFormat="1" ht="28" customHeight="1">
      <c r="A25" s="270"/>
      <c r="B25" s="156" t="s">
        <v>233</v>
      </c>
      <c r="C25" s="155" t="s">
        <v>37</v>
      </c>
      <c r="D25" s="155" t="s">
        <v>37</v>
      </c>
      <c r="E25" s="100"/>
      <c r="F25" s="101"/>
      <c r="G25" s="157" t="s">
        <v>37</v>
      </c>
      <c r="H25" s="157" t="s">
        <v>37</v>
      </c>
      <c r="I25" s="101"/>
      <c r="J25" s="101"/>
      <c r="K25" s="102"/>
    </row>
    <row r="26" spans="1:11" s="32" customFormat="1" ht="28" customHeight="1">
      <c r="A26" s="2"/>
      <c r="B26" s="1"/>
      <c r="C26" s="96"/>
      <c r="D26" s="96"/>
      <c r="E26" s="96"/>
      <c r="F26" s="96"/>
      <c r="G26" s="96"/>
      <c r="H26" s="96"/>
      <c r="I26" s="96"/>
      <c r="J26" s="96"/>
      <c r="K26" s="97"/>
    </row>
    <row r="27" spans="1:11" s="32" customFormat="1" ht="28" customHeight="1">
      <c r="A27" s="268" t="s">
        <v>79</v>
      </c>
      <c r="B27" s="5" t="s">
        <v>17</v>
      </c>
      <c r="C27" s="103"/>
      <c r="D27" s="103"/>
      <c r="E27" s="103"/>
      <c r="F27" s="103"/>
      <c r="G27" s="103"/>
      <c r="H27" s="103"/>
      <c r="I27" s="103"/>
      <c r="J27" s="103"/>
      <c r="K27" s="104"/>
    </row>
    <row r="28" spans="1:11" s="32" customFormat="1" ht="28" customHeight="1">
      <c r="A28" s="269"/>
      <c r="B28" s="6" t="s">
        <v>18</v>
      </c>
      <c r="C28" s="96"/>
      <c r="D28" s="96"/>
      <c r="E28" s="96"/>
      <c r="F28" s="96"/>
      <c r="G28" s="96"/>
      <c r="H28" s="96"/>
      <c r="I28" s="96"/>
      <c r="J28" s="96"/>
      <c r="K28" s="97"/>
    </row>
    <row r="29" spans="1:11" s="32" customFormat="1" ht="28" customHeight="1">
      <c r="A29" s="269"/>
      <c r="B29" s="6" t="s">
        <v>19</v>
      </c>
      <c r="C29" s="221" t="s">
        <v>350</v>
      </c>
      <c r="D29" s="219"/>
      <c r="E29" s="219"/>
      <c r="F29" s="219"/>
      <c r="G29" s="219"/>
      <c r="H29" s="219"/>
      <c r="I29" s="219"/>
      <c r="J29" s="219"/>
      <c r="K29" s="220"/>
    </row>
    <row r="30" spans="1:11" s="32" customFormat="1" ht="28" customHeight="1">
      <c r="A30" s="269"/>
      <c r="B30" s="6" t="s">
        <v>20</v>
      </c>
      <c r="C30" s="98" t="s">
        <v>37</v>
      </c>
      <c r="D30" s="94" t="s">
        <v>37</v>
      </c>
      <c r="E30" s="94" t="s">
        <v>37</v>
      </c>
      <c r="F30" s="94" t="s">
        <v>37</v>
      </c>
      <c r="G30" s="94" t="s">
        <v>37</v>
      </c>
      <c r="H30" s="94" t="s">
        <v>37</v>
      </c>
      <c r="I30" s="94" t="s">
        <v>37</v>
      </c>
      <c r="J30" s="94" t="s">
        <v>37</v>
      </c>
      <c r="K30" s="231" t="s">
        <v>35</v>
      </c>
    </row>
    <row r="31" spans="1:11" s="32" customFormat="1" ht="28" customHeight="1">
      <c r="A31" s="269"/>
      <c r="B31" s="6" t="s">
        <v>7</v>
      </c>
      <c r="C31" s="166"/>
      <c r="D31" s="96"/>
      <c r="E31" s="96"/>
      <c r="F31" s="96"/>
      <c r="G31" s="96"/>
      <c r="H31" s="96"/>
      <c r="I31" s="96"/>
      <c r="J31" s="94" t="s">
        <v>37</v>
      </c>
      <c r="K31" s="97"/>
    </row>
    <row r="32" spans="1:11" s="32" customFormat="1" ht="28" customHeight="1">
      <c r="A32" s="269"/>
      <c r="B32" s="6" t="s">
        <v>22</v>
      </c>
      <c r="C32" s="94" t="s">
        <v>37</v>
      </c>
      <c r="D32" s="94" t="s">
        <v>37</v>
      </c>
      <c r="E32" s="94" t="s">
        <v>37</v>
      </c>
      <c r="F32" s="96"/>
      <c r="G32" s="94" t="s">
        <v>37</v>
      </c>
      <c r="H32" s="94" t="s">
        <v>37</v>
      </c>
      <c r="I32" s="94" t="s">
        <v>37</v>
      </c>
      <c r="J32" s="94" t="s">
        <v>37</v>
      </c>
      <c r="K32" s="99" t="s">
        <v>37</v>
      </c>
    </row>
    <row r="33" spans="1:11" s="32" customFormat="1" ht="28" customHeight="1">
      <c r="A33" s="269"/>
      <c r="B33" s="6" t="s">
        <v>0</v>
      </c>
      <c r="C33" s="96"/>
      <c r="D33" s="96"/>
      <c r="E33" s="96"/>
      <c r="F33" s="96"/>
      <c r="G33" s="96"/>
      <c r="H33" s="96"/>
      <c r="I33" s="96"/>
      <c r="J33" s="168" t="s">
        <v>36</v>
      </c>
      <c r="K33" s="168" t="s">
        <v>36</v>
      </c>
    </row>
    <row r="34" spans="1:11" s="32" customFormat="1" ht="28" customHeight="1">
      <c r="A34" s="269"/>
      <c r="B34" s="6" t="s">
        <v>6</v>
      </c>
      <c r="C34" s="96"/>
      <c r="D34" s="96"/>
      <c r="E34" s="96"/>
      <c r="F34" s="96"/>
      <c r="G34" s="96"/>
      <c r="H34" s="96"/>
      <c r="I34" s="96"/>
      <c r="J34" s="168" t="s">
        <v>36</v>
      </c>
      <c r="K34" s="231" t="s">
        <v>35</v>
      </c>
    </row>
    <row r="35" spans="1:11" s="32" customFormat="1" ht="28" customHeight="1">
      <c r="A35" s="269"/>
      <c r="B35" s="6" t="s">
        <v>23</v>
      </c>
      <c r="C35" s="167"/>
      <c r="D35" s="96"/>
      <c r="E35" s="96"/>
      <c r="F35" s="96"/>
      <c r="G35" s="96"/>
      <c r="H35" s="96"/>
      <c r="I35" s="96"/>
      <c r="J35" s="168" t="s">
        <v>36</v>
      </c>
      <c r="K35" s="99" t="s">
        <v>37</v>
      </c>
    </row>
    <row r="36" spans="1:11" s="32" customFormat="1" ht="28" customHeight="1">
      <c r="A36" s="269"/>
      <c r="B36" s="6" t="s">
        <v>24</v>
      </c>
      <c r="C36" s="94" t="s">
        <v>37</v>
      </c>
      <c r="D36" s="94" t="s">
        <v>37</v>
      </c>
      <c r="E36" s="94" t="s">
        <v>37</v>
      </c>
      <c r="F36" s="96"/>
      <c r="G36" s="94" t="s">
        <v>37</v>
      </c>
      <c r="H36" s="94" t="s">
        <v>37</v>
      </c>
      <c r="I36" s="94" t="s">
        <v>37</v>
      </c>
      <c r="J36" s="94" t="s">
        <v>37</v>
      </c>
      <c r="K36" s="231" t="s">
        <v>35</v>
      </c>
    </row>
    <row r="37" spans="1:11" s="32" customFormat="1" ht="28" customHeight="1">
      <c r="A37" s="269"/>
      <c r="B37" s="6" t="s">
        <v>25</v>
      </c>
      <c r="C37" s="94" t="s">
        <v>37</v>
      </c>
      <c r="D37" s="94" t="s">
        <v>37</v>
      </c>
      <c r="E37" s="94" t="s">
        <v>37</v>
      </c>
      <c r="F37" s="94" t="s">
        <v>37</v>
      </c>
      <c r="G37" s="94" t="s">
        <v>37</v>
      </c>
      <c r="H37" s="94" t="s">
        <v>37</v>
      </c>
      <c r="I37" s="94" t="s">
        <v>37</v>
      </c>
      <c r="J37" s="168" t="s">
        <v>36</v>
      </c>
      <c r="K37" s="231" t="s">
        <v>35</v>
      </c>
    </row>
    <row r="38" spans="1:11" s="32" customFormat="1" ht="28" hidden="1" customHeight="1">
      <c r="A38" s="269"/>
      <c r="B38" s="6" t="s">
        <v>26</v>
      </c>
      <c r="C38" s="96"/>
      <c r="D38" s="96"/>
      <c r="E38" s="96"/>
      <c r="F38" s="96"/>
      <c r="G38" s="96"/>
      <c r="H38" s="96"/>
      <c r="I38" s="96"/>
      <c r="J38" s="96"/>
      <c r="K38" s="97"/>
    </row>
    <row r="39" spans="1:11" s="32" customFormat="1" ht="28" hidden="1" customHeight="1">
      <c r="A39" s="269"/>
      <c r="B39" s="6" t="s">
        <v>27</v>
      </c>
      <c r="C39" s="96"/>
      <c r="D39" s="96"/>
      <c r="E39" s="96"/>
      <c r="F39" s="96"/>
      <c r="G39" s="96"/>
      <c r="H39" s="96"/>
      <c r="I39" s="96"/>
      <c r="J39" s="96"/>
      <c r="K39" s="97"/>
    </row>
    <row r="40" spans="1:11" s="32" customFormat="1" ht="28" customHeight="1">
      <c r="A40" s="269"/>
      <c r="B40" s="6" t="s">
        <v>26</v>
      </c>
      <c r="C40" s="96"/>
      <c r="D40" s="96"/>
      <c r="E40" s="96"/>
      <c r="F40" s="96"/>
      <c r="G40" s="96"/>
      <c r="H40" s="96"/>
      <c r="I40" s="96"/>
      <c r="J40" s="96"/>
      <c r="K40" s="97"/>
    </row>
    <row r="41" spans="1:11" s="32" customFormat="1" ht="28" customHeight="1">
      <c r="A41" s="269"/>
      <c r="B41" s="6" t="s">
        <v>27</v>
      </c>
      <c r="C41" s="96"/>
      <c r="D41" s="96"/>
      <c r="E41" s="96"/>
      <c r="F41" s="96"/>
      <c r="G41" s="96"/>
      <c r="H41" s="96"/>
      <c r="I41" s="96"/>
      <c r="J41" s="96"/>
      <c r="K41" s="97"/>
    </row>
    <row r="42" spans="1:11" s="32" customFormat="1" ht="28" customHeight="1">
      <c r="A42" s="269"/>
      <c r="B42" s="6" t="s">
        <v>28</v>
      </c>
      <c r="C42" s="96"/>
      <c r="D42" s="96"/>
      <c r="E42" s="96"/>
      <c r="F42" s="96"/>
      <c r="G42" s="94" t="s">
        <v>37</v>
      </c>
      <c r="H42" s="96"/>
      <c r="I42" s="96"/>
      <c r="J42" s="94" t="s">
        <v>37</v>
      </c>
      <c r="K42" s="99" t="s">
        <v>37</v>
      </c>
    </row>
    <row r="43" spans="1:11" s="32" customFormat="1" ht="28" customHeight="1">
      <c r="A43" s="270"/>
      <c r="B43" s="7" t="s">
        <v>29</v>
      </c>
      <c r="C43" s="101"/>
      <c r="D43" s="101"/>
      <c r="E43" s="101"/>
      <c r="F43" s="101"/>
      <c r="G43" s="157" t="s">
        <v>37</v>
      </c>
      <c r="H43" s="157" t="s">
        <v>37</v>
      </c>
      <c r="I43" s="101"/>
      <c r="J43" s="101"/>
      <c r="K43" s="170" t="s">
        <v>37</v>
      </c>
    </row>
    <row r="44" spans="1:11">
      <c r="C44" s="165"/>
    </row>
    <row r="45" spans="1:11" ht="31.6" customHeight="1">
      <c r="B45" s="261"/>
      <c r="C45" s="272" t="s">
        <v>385</v>
      </c>
      <c r="D45" s="273"/>
      <c r="E45" s="273"/>
      <c r="F45" s="273"/>
      <c r="G45" s="273"/>
      <c r="H45" s="273"/>
      <c r="I45" s="273"/>
      <c r="J45" s="273"/>
      <c r="K45" s="273"/>
    </row>
    <row r="46" spans="1:11">
      <c r="C46" s="165"/>
    </row>
    <row r="47" spans="1:11">
      <c r="C47" s="165"/>
    </row>
    <row r="48" spans="1:11">
      <c r="C48" s="165"/>
    </row>
    <row r="49" spans="3:3">
      <c r="C49" s="165"/>
    </row>
    <row r="50" spans="3:3">
      <c r="C50" s="165"/>
    </row>
  </sheetData>
  <mergeCells count="4">
    <mergeCell ref="A27:A43"/>
    <mergeCell ref="A12:A25"/>
    <mergeCell ref="B10:N10"/>
    <mergeCell ref="C45:K45"/>
  </mergeCells>
  <phoneticPr fontId="5" type="noConversion"/>
  <hyperlinks>
    <hyperlink ref="C11" location="'Fertiliser timing'!A1" display="Timing of fertiliser application"/>
    <hyperlink ref="D11" location="'Avoided fertiliser'!A1" display="Avoiding excess fertiliser"/>
    <hyperlink ref="E11" location="'Livestock breeding'!A1" display="Livestock breeding"/>
    <hyperlink ref="G11" location="AD!A1" display="Anaerobic digestion"/>
    <hyperlink ref="J11" location="Afforestation!A1" display="Eco driving all vehicles"/>
    <hyperlink ref="K11" location="Diet!A1" display="Speed limiting cars and vans"/>
    <hyperlink ref="F11" location="Feed!A1" display="Feed modification"/>
    <hyperlink ref="H11" location="Plants!A1" display="Species introduction"/>
    <hyperlink ref="I11" location="Covers!A1" display="Cover tanks"/>
  </hyperlinks>
  <pageMargins left="0.75" right="0.75" top="1" bottom="1" header="0.5" footer="0.5"/>
  <pageSetup paperSize="9" orientation="portrait" horizontalDpi="4294967293"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70</v>
      </c>
      <c r="F1" s="34"/>
    </row>
    <row r="2" spans="1:6" s="52" customFormat="1">
      <c r="A2" s="35"/>
      <c r="B2" s="39" t="s">
        <v>49</v>
      </c>
    </row>
    <row r="3" spans="1:6" s="52" customFormat="1" ht="17.7">
      <c r="A3" s="53"/>
      <c r="B3" s="39"/>
    </row>
    <row r="4" spans="1:6" s="52" customFormat="1" ht="75.3">
      <c r="A4" s="260" t="s">
        <v>50</v>
      </c>
      <c r="B4" s="39" t="s">
        <v>221</v>
      </c>
    </row>
    <row r="5" spans="1:6" s="52" customFormat="1" ht="30.15">
      <c r="A5" s="39" t="s">
        <v>51</v>
      </c>
      <c r="B5" s="39" t="s">
        <v>95</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114"/>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86"/>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c r="A27" s="43" t="s">
        <v>57</v>
      </c>
      <c r="B27" s="55" t="s">
        <v>39</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86"/>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55"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55"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55"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55"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55" t="s">
        <v>39</v>
      </c>
    </row>
    <row r="63" spans="1:11" s="52" customFormat="1">
      <c r="A63" s="43" t="s">
        <v>59</v>
      </c>
      <c r="B63" s="36"/>
    </row>
    <row r="64" spans="1:11" s="52" customFormat="1">
      <c r="A64" s="43" t="s">
        <v>61</v>
      </c>
      <c r="B64" s="36"/>
    </row>
    <row r="65" spans="1:3" s="52" customFormat="1">
      <c r="A65" s="45" t="s">
        <v>63</v>
      </c>
      <c r="B65" s="37"/>
    </row>
    <row r="66" spans="1:3" s="52" customFormat="1">
      <c r="A66" s="72" t="s">
        <v>155</v>
      </c>
      <c r="B66" s="36"/>
    </row>
    <row r="67" spans="1:3" s="52" customFormat="1">
      <c r="A67" s="43" t="s">
        <v>65</v>
      </c>
      <c r="B67" s="55" t="s">
        <v>35</v>
      </c>
    </row>
    <row r="68" spans="1:3" s="52" customFormat="1" ht="30.15">
      <c r="A68" s="43" t="s">
        <v>66</v>
      </c>
      <c r="B68" s="36" t="s">
        <v>220</v>
      </c>
    </row>
    <row r="69" spans="1:3" s="52" customFormat="1" ht="165.6">
      <c r="A69" s="43" t="s">
        <v>57</v>
      </c>
      <c r="B69" s="55" t="s">
        <v>222</v>
      </c>
      <c r="C69" s="82"/>
    </row>
    <row r="70" spans="1:3" s="52" customFormat="1">
      <c r="A70" s="43" t="s">
        <v>59</v>
      </c>
      <c r="B70" s="36" t="s">
        <v>219</v>
      </c>
    </row>
    <row r="71" spans="1:3" s="52" customFormat="1">
      <c r="A71" s="43" t="s">
        <v>61</v>
      </c>
      <c r="B71" s="36"/>
    </row>
    <row r="72" spans="1:3" s="52" customFormat="1">
      <c r="A72" s="43" t="s">
        <v>32</v>
      </c>
      <c r="B72" s="36" t="s">
        <v>211</v>
      </c>
    </row>
    <row r="73" spans="1:3" s="52" customFormat="1">
      <c r="A73" s="73" t="s">
        <v>14</v>
      </c>
      <c r="B73" s="38"/>
    </row>
    <row r="74" spans="1:3" s="52" customFormat="1">
      <c r="A74" s="43" t="s">
        <v>54</v>
      </c>
      <c r="B74" s="55" t="s">
        <v>37</v>
      </c>
    </row>
    <row r="75" spans="1:3" s="52" customFormat="1" ht="30.15">
      <c r="A75" s="43" t="s">
        <v>56</v>
      </c>
      <c r="B75" s="61" t="s">
        <v>230</v>
      </c>
    </row>
    <row r="76" spans="1:3" s="52" customFormat="1" ht="90.35">
      <c r="A76" s="43" t="s">
        <v>57</v>
      </c>
      <c r="B76" s="36" t="s">
        <v>225</v>
      </c>
    </row>
    <row r="77" spans="1:3" s="52" customFormat="1">
      <c r="A77" s="43" t="s">
        <v>59</v>
      </c>
      <c r="B77" s="36"/>
    </row>
    <row r="78" spans="1:3" s="52" customFormat="1">
      <c r="A78" s="43" t="s">
        <v>61</v>
      </c>
      <c r="B78" s="36"/>
    </row>
    <row r="79" spans="1:3" s="52" customFormat="1">
      <c r="A79" s="43" t="s">
        <v>32</v>
      </c>
      <c r="B79" s="37" t="s">
        <v>120</v>
      </c>
    </row>
    <row r="80" spans="1:3" s="52" customFormat="1">
      <c r="A80" s="73" t="s">
        <v>353</v>
      </c>
      <c r="B80" s="38"/>
    </row>
    <row r="81" spans="1:2" s="52" customFormat="1">
      <c r="A81" s="43" t="s">
        <v>54</v>
      </c>
      <c r="B81" s="55" t="s">
        <v>37</v>
      </c>
    </row>
    <row r="82" spans="1:2" s="52" customFormat="1" ht="30.15">
      <c r="A82" s="43" t="s">
        <v>56</v>
      </c>
      <c r="B82" s="61" t="s">
        <v>230</v>
      </c>
    </row>
    <row r="83" spans="1:2" s="52" customFormat="1" ht="90.35">
      <c r="A83" s="43" t="s">
        <v>57</v>
      </c>
      <c r="B83" s="36" t="s">
        <v>225</v>
      </c>
    </row>
    <row r="84" spans="1:2" s="52" customFormat="1">
      <c r="A84" s="43" t="s">
        <v>59</v>
      </c>
      <c r="B84" s="36"/>
    </row>
    <row r="85" spans="1:2" s="52" customFormat="1">
      <c r="A85" s="43" t="s">
        <v>61</v>
      </c>
      <c r="B85" s="36"/>
    </row>
    <row r="86" spans="1:2" s="52" customFormat="1">
      <c r="A86" s="43" t="s">
        <v>32</v>
      </c>
      <c r="B86" s="37" t="s">
        <v>120</v>
      </c>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9"/>
    </row>
    <row r="96" spans="1:2" s="52" customFormat="1">
      <c r="A96" s="43" t="s">
        <v>66</v>
      </c>
      <c r="B96" s="61"/>
    </row>
    <row r="97" spans="1:4" s="52" customFormat="1">
      <c r="A97" s="43" t="s">
        <v>57</v>
      </c>
      <c r="B97" s="61"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90.35">
      <c r="A111" s="43" t="s">
        <v>57</v>
      </c>
      <c r="B111" s="36" t="s">
        <v>214</v>
      </c>
      <c r="D111" s="51"/>
    </row>
    <row r="112" spans="1:4" s="52" customFormat="1">
      <c r="A112" s="43" t="s">
        <v>59</v>
      </c>
      <c r="B112" s="36"/>
      <c r="D112" s="51"/>
    </row>
    <row r="113" spans="1:4" s="52" customFormat="1">
      <c r="A113" s="43" t="s">
        <v>61</v>
      </c>
      <c r="B113" s="36"/>
      <c r="D113" s="51"/>
    </row>
    <row r="114" spans="1:4" s="52" customFormat="1" ht="15.75" thickBot="1">
      <c r="A114" s="47" t="s">
        <v>32</v>
      </c>
      <c r="B114" s="49" t="s">
        <v>123</v>
      </c>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35</v>
      </c>
    </row>
    <row r="140" spans="1:3">
      <c r="A140" s="43" t="s">
        <v>56</v>
      </c>
      <c r="B140" s="60" t="s">
        <v>68</v>
      </c>
      <c r="C140" s="92"/>
    </row>
    <row r="141" spans="1:3" ht="180.65">
      <c r="A141" s="43" t="s">
        <v>57</v>
      </c>
      <c r="B141" s="36" t="s">
        <v>228</v>
      </c>
    </row>
    <row r="142" spans="1:3">
      <c r="A142" s="43" t="s">
        <v>59</v>
      </c>
      <c r="B142" s="36"/>
    </row>
    <row r="143" spans="1:3">
      <c r="A143" s="43" t="s">
        <v>61</v>
      </c>
      <c r="B143" s="36"/>
    </row>
    <row r="144" spans="1:3">
      <c r="A144" s="45" t="s">
        <v>63</v>
      </c>
      <c r="B144" s="37" t="s">
        <v>119</v>
      </c>
    </row>
    <row r="145" spans="1:2">
      <c r="A145" s="72" t="s">
        <v>7</v>
      </c>
      <c r="B145" s="36"/>
    </row>
    <row r="146" spans="1:2">
      <c r="A146" s="43" t="s">
        <v>54</v>
      </c>
      <c r="B146" s="59"/>
    </row>
    <row r="147" spans="1:2">
      <c r="A147" s="43" t="s">
        <v>56</v>
      </c>
      <c r="B147" s="61"/>
    </row>
    <row r="148" spans="1:2">
      <c r="A148" s="43" t="s">
        <v>57</v>
      </c>
      <c r="B148" s="61"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60" t="s">
        <v>68</v>
      </c>
    </row>
    <row r="155" spans="1:2">
      <c r="A155" s="43" t="s">
        <v>57</v>
      </c>
      <c r="B155" s="36" t="s">
        <v>241</v>
      </c>
    </row>
    <row r="156" spans="1:2">
      <c r="A156" s="43" t="s">
        <v>59</v>
      </c>
      <c r="B156" s="36"/>
    </row>
    <row r="157" spans="1:2">
      <c r="A157" s="43" t="s">
        <v>61</v>
      </c>
      <c r="B157" s="36"/>
    </row>
    <row r="158" spans="1:2">
      <c r="A158" s="45" t="s">
        <v>63</v>
      </c>
      <c r="B158" s="37"/>
    </row>
    <row r="159" spans="1:2">
      <c r="A159" s="73" t="s">
        <v>0</v>
      </c>
      <c r="B159" s="38"/>
    </row>
    <row r="160" spans="1:2">
      <c r="A160" s="43" t="s">
        <v>54</v>
      </c>
      <c r="B160" s="36"/>
    </row>
    <row r="161" spans="1:3">
      <c r="A161" s="43" t="s">
        <v>56</v>
      </c>
      <c r="B161" s="36"/>
    </row>
    <row r="162" spans="1:3">
      <c r="A162" s="43" t="s">
        <v>57</v>
      </c>
      <c r="B162" s="36" t="s">
        <v>39</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row>
    <row r="168" spans="1:3">
      <c r="A168" s="43" t="s">
        <v>56</v>
      </c>
      <c r="B168" s="36"/>
    </row>
    <row r="169" spans="1:3">
      <c r="A169" s="43" t="s">
        <v>57</v>
      </c>
      <c r="B169" s="36" t="s">
        <v>39</v>
      </c>
    </row>
    <row r="170" spans="1:3">
      <c r="A170" s="43" t="s">
        <v>59</v>
      </c>
      <c r="B170" s="36"/>
    </row>
    <row r="171" spans="1:3">
      <c r="A171" s="43" t="s">
        <v>61</v>
      </c>
      <c r="B171" s="36"/>
    </row>
    <row r="172" spans="1:3">
      <c r="A172" s="43" t="s">
        <v>32</v>
      </c>
      <c r="B172" s="36"/>
    </row>
    <row r="173" spans="1:3">
      <c r="A173" s="83" t="s">
        <v>23</v>
      </c>
      <c r="B173" s="38"/>
    </row>
    <row r="174" spans="1:3">
      <c r="A174" s="43" t="s">
        <v>54</v>
      </c>
      <c r="B174" s="36"/>
    </row>
    <row r="175" spans="1:3">
      <c r="A175" s="43" t="s">
        <v>56</v>
      </c>
      <c r="B175" s="36"/>
    </row>
    <row r="176" spans="1:3">
      <c r="A176" s="43" t="s">
        <v>57</v>
      </c>
      <c r="B176" s="36" t="s">
        <v>39</v>
      </c>
    </row>
    <row r="177" spans="1:2">
      <c r="A177" s="43" t="s">
        <v>59</v>
      </c>
      <c r="B177" s="36"/>
    </row>
    <row r="178" spans="1:2">
      <c r="A178" s="43" t="s">
        <v>61</v>
      </c>
      <c r="B178" s="36"/>
    </row>
    <row r="179" spans="1:2">
      <c r="A179" s="45" t="s">
        <v>32</v>
      </c>
      <c r="B179" s="37"/>
    </row>
    <row r="180" spans="1:2">
      <c r="A180" s="72" t="s">
        <v>24</v>
      </c>
      <c r="B180" s="36"/>
    </row>
    <row r="181" spans="1:2">
      <c r="A181" s="43" t="s">
        <v>54</v>
      </c>
      <c r="B181" s="55" t="s">
        <v>35</v>
      </c>
    </row>
    <row r="182" spans="1:2" ht="45.2">
      <c r="A182" s="43" t="s">
        <v>56</v>
      </c>
      <c r="B182" s="61" t="s">
        <v>229</v>
      </c>
    </row>
    <row r="183" spans="1:2" ht="120.45">
      <c r="A183" s="43" t="s">
        <v>57</v>
      </c>
      <c r="B183" s="36" t="s">
        <v>187</v>
      </c>
    </row>
    <row r="184" spans="1:2">
      <c r="A184" s="43" t="s">
        <v>59</v>
      </c>
      <c r="B184" s="36"/>
    </row>
    <row r="185" spans="1:2">
      <c r="A185" s="43" t="s">
        <v>61</v>
      </c>
      <c r="B185" s="36"/>
    </row>
    <row r="186" spans="1:2">
      <c r="A186" s="45" t="s">
        <v>32</v>
      </c>
      <c r="B186" s="36" t="s">
        <v>119</v>
      </c>
    </row>
    <row r="187" spans="1:2">
      <c r="A187" s="72" t="s">
        <v>33</v>
      </c>
      <c r="B187" s="38"/>
    </row>
    <row r="188" spans="1:2">
      <c r="A188" s="43" t="s">
        <v>54</v>
      </c>
      <c r="B188" s="36" t="s">
        <v>37</v>
      </c>
    </row>
    <row r="189" spans="1:2">
      <c r="A189" s="43" t="s">
        <v>56</v>
      </c>
      <c r="B189" s="93"/>
    </row>
    <row r="190" spans="1:2" ht="30.15">
      <c r="A190" s="43" t="s">
        <v>57</v>
      </c>
      <c r="B190" s="36" t="s">
        <v>124</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t="s">
        <v>39</v>
      </c>
    </row>
    <row r="210" spans="1:2">
      <c r="A210" s="43" t="s">
        <v>56</v>
      </c>
      <c r="B210" s="36"/>
    </row>
    <row r="211" spans="1:2">
      <c r="A211" s="43" t="s">
        <v>57</v>
      </c>
      <c r="B211" s="36"/>
    </row>
    <row r="212" spans="1:2">
      <c r="A212" s="43" t="s">
        <v>59</v>
      </c>
      <c r="B212" s="36"/>
    </row>
    <row r="213" spans="1:2">
      <c r="A213" s="43" t="s">
        <v>61</v>
      </c>
      <c r="B213" s="36"/>
    </row>
    <row r="214" spans="1:2">
      <c r="A214" s="45" t="s">
        <v>32</v>
      </c>
      <c r="B214" s="37"/>
    </row>
    <row r="215" spans="1:2">
      <c r="A215" s="72" t="s">
        <v>29</v>
      </c>
      <c r="B215" s="36"/>
    </row>
    <row r="216" spans="1:2">
      <c r="A216" s="43" t="s">
        <v>54</v>
      </c>
      <c r="B216" s="36"/>
    </row>
    <row r="217" spans="1:2">
      <c r="A217" s="43" t="s">
        <v>56</v>
      </c>
      <c r="B217" s="36"/>
    </row>
    <row r="218" spans="1:2">
      <c r="A218" s="43" t="s">
        <v>57</v>
      </c>
      <c r="B218" s="36" t="s">
        <v>39</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71</v>
      </c>
      <c r="F1" s="34"/>
    </row>
    <row r="2" spans="1:6" s="52" customFormat="1">
      <c r="A2" s="35"/>
      <c r="B2" s="39" t="s">
        <v>49</v>
      </c>
    </row>
    <row r="3" spans="1:6" s="52" customFormat="1" ht="17.7">
      <c r="A3" s="53"/>
      <c r="B3" s="39"/>
    </row>
    <row r="4" spans="1:6" s="52" customFormat="1" ht="90.35">
      <c r="A4" s="260" t="s">
        <v>50</v>
      </c>
      <c r="B4" s="39" t="s">
        <v>238</v>
      </c>
    </row>
    <row r="5" spans="1:6" s="52" customFormat="1" ht="30.15">
      <c r="A5" s="39" t="s">
        <v>51</v>
      </c>
      <c r="B5" s="39" t="s">
        <v>103</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114"/>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86"/>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c r="A27" s="43" t="s">
        <v>57</v>
      </c>
      <c r="B27" s="55" t="s">
        <v>39</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86"/>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55"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55"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55"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55"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55" t="s">
        <v>39</v>
      </c>
    </row>
    <row r="63" spans="1:11" s="52" customFormat="1">
      <c r="A63" s="43" t="s">
        <v>59</v>
      </c>
      <c r="B63" s="36"/>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160" t="s">
        <v>35</v>
      </c>
    </row>
    <row r="68" spans="1:2" s="52" customFormat="1" ht="30.15">
      <c r="A68" s="43" t="s">
        <v>66</v>
      </c>
      <c r="B68" s="36" t="s">
        <v>220</v>
      </c>
    </row>
    <row r="69" spans="1:2" s="52" customFormat="1" ht="165.6">
      <c r="A69" s="43" t="s">
        <v>57</v>
      </c>
      <c r="B69" s="55" t="s">
        <v>224</v>
      </c>
    </row>
    <row r="70" spans="1:2" s="52" customFormat="1">
      <c r="A70" s="43" t="s">
        <v>59</v>
      </c>
    </row>
    <row r="71" spans="1:2" s="52" customFormat="1">
      <c r="A71" s="43" t="s">
        <v>61</v>
      </c>
      <c r="B71" s="36"/>
    </row>
    <row r="72" spans="1:2" s="52" customFormat="1">
      <c r="A72" s="43" t="s">
        <v>32</v>
      </c>
      <c r="B72" s="36" t="s">
        <v>211</v>
      </c>
    </row>
    <row r="73" spans="1:2" s="52" customFormat="1">
      <c r="A73" s="73" t="s">
        <v>14</v>
      </c>
      <c r="B73" s="38"/>
    </row>
    <row r="74" spans="1:2" s="52" customFormat="1">
      <c r="A74" s="43" t="s">
        <v>54</v>
      </c>
      <c r="B74" s="55" t="s">
        <v>37</v>
      </c>
    </row>
    <row r="75" spans="1:2" s="52" customFormat="1" ht="30.15">
      <c r="A75" s="43" t="s">
        <v>56</v>
      </c>
      <c r="B75" s="61" t="s">
        <v>230</v>
      </c>
    </row>
    <row r="76" spans="1:2" s="52" customFormat="1" ht="105.4">
      <c r="A76" s="43" t="s">
        <v>57</v>
      </c>
      <c r="B76" s="36" t="s">
        <v>239</v>
      </c>
    </row>
    <row r="77" spans="1:2" s="52" customFormat="1">
      <c r="A77" s="43" t="s">
        <v>59</v>
      </c>
      <c r="B77" s="36"/>
    </row>
    <row r="78" spans="1:2" s="52" customFormat="1">
      <c r="A78" s="43" t="s">
        <v>61</v>
      </c>
      <c r="B78" s="36"/>
    </row>
    <row r="79" spans="1:2" s="52" customFormat="1">
      <c r="A79" s="43" t="s">
        <v>32</v>
      </c>
      <c r="B79" s="37" t="s">
        <v>120</v>
      </c>
    </row>
    <row r="80" spans="1:2" s="52" customFormat="1">
      <c r="A80" s="73" t="s">
        <v>353</v>
      </c>
      <c r="B80" s="38"/>
    </row>
    <row r="81" spans="1:2" s="52" customFormat="1">
      <c r="A81" s="43" t="s">
        <v>54</v>
      </c>
      <c r="B81" s="55" t="s">
        <v>37</v>
      </c>
    </row>
    <row r="82" spans="1:2" s="52" customFormat="1" ht="30.15">
      <c r="A82" s="43" t="s">
        <v>56</v>
      </c>
      <c r="B82" s="61" t="s">
        <v>230</v>
      </c>
    </row>
    <row r="83" spans="1:2" s="52" customFormat="1" ht="105.4">
      <c r="A83" s="43" t="s">
        <v>57</v>
      </c>
      <c r="B83" s="36" t="s">
        <v>239</v>
      </c>
    </row>
    <row r="84" spans="1:2" s="52" customFormat="1">
      <c r="A84" s="43" t="s">
        <v>59</v>
      </c>
      <c r="B84" s="36"/>
    </row>
    <row r="85" spans="1:2" s="52" customFormat="1">
      <c r="A85" s="43" t="s">
        <v>61</v>
      </c>
      <c r="B85" s="36"/>
    </row>
    <row r="86" spans="1:2" s="52" customFormat="1">
      <c r="A86" s="43" t="s">
        <v>32</v>
      </c>
      <c r="B86" s="37" t="s">
        <v>120</v>
      </c>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9"/>
    </row>
    <row r="96" spans="1:2" s="52" customFormat="1">
      <c r="A96" s="43" t="s">
        <v>66</v>
      </c>
      <c r="B96" s="61"/>
    </row>
    <row r="97" spans="1:4" s="52" customFormat="1">
      <c r="A97" s="43" t="s">
        <v>57</v>
      </c>
      <c r="B97" s="61"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90.35">
      <c r="A111" s="43" t="s">
        <v>57</v>
      </c>
      <c r="B111" s="36" t="s">
        <v>214</v>
      </c>
      <c r="D111" s="51"/>
    </row>
    <row r="112" spans="1:4" s="52" customFormat="1">
      <c r="A112" s="43" t="s">
        <v>59</v>
      </c>
      <c r="B112" s="36"/>
      <c r="D112" s="51"/>
    </row>
    <row r="113" spans="1:4" s="52" customFormat="1">
      <c r="A113" s="43" t="s">
        <v>61</v>
      </c>
      <c r="B113" s="36"/>
      <c r="D113" s="51"/>
    </row>
    <row r="114" spans="1:4" s="52" customFormat="1" ht="15.75" thickBot="1">
      <c r="A114" s="47" t="s">
        <v>32</v>
      </c>
      <c r="B114" s="49" t="s">
        <v>123</v>
      </c>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35</v>
      </c>
    </row>
    <row r="140" spans="1:3">
      <c r="A140" s="43" t="s">
        <v>56</v>
      </c>
      <c r="B140" s="60" t="s">
        <v>68</v>
      </c>
      <c r="C140" s="92"/>
    </row>
    <row r="141" spans="1:3" ht="30.15">
      <c r="A141" s="43" t="s">
        <v>57</v>
      </c>
      <c r="B141" s="36" t="s">
        <v>240</v>
      </c>
    </row>
    <row r="142" spans="1:3">
      <c r="A142" s="43" t="s">
        <v>59</v>
      </c>
      <c r="B142" s="36"/>
    </row>
    <row r="143" spans="1:3">
      <c r="A143" s="43" t="s">
        <v>61</v>
      </c>
      <c r="B143" s="36"/>
    </row>
    <row r="144" spans="1:3">
      <c r="A144" s="45" t="s">
        <v>63</v>
      </c>
      <c r="B144" s="37" t="s">
        <v>119</v>
      </c>
    </row>
    <row r="145" spans="1:2">
      <c r="A145" s="72" t="s">
        <v>7</v>
      </c>
      <c r="B145" s="36"/>
    </row>
    <row r="146" spans="1:2">
      <c r="A146" s="43" t="s">
        <v>54</v>
      </c>
      <c r="B146" s="59"/>
    </row>
    <row r="147" spans="1:2">
      <c r="A147" s="43" t="s">
        <v>56</v>
      </c>
      <c r="B147" s="61"/>
    </row>
    <row r="148" spans="1:2">
      <c r="A148" s="43" t="s">
        <v>57</v>
      </c>
      <c r="B148" s="61"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60" t="s">
        <v>68</v>
      </c>
    </row>
    <row r="155" spans="1:2">
      <c r="A155" s="43" t="s">
        <v>57</v>
      </c>
      <c r="B155" s="36" t="s">
        <v>241</v>
      </c>
    </row>
    <row r="156" spans="1:2">
      <c r="A156" s="43" t="s">
        <v>59</v>
      </c>
      <c r="B156" s="36"/>
    </row>
    <row r="157" spans="1:2">
      <c r="A157" s="43" t="s">
        <v>61</v>
      </c>
      <c r="B157" s="36"/>
    </row>
    <row r="158" spans="1:2">
      <c r="A158" s="45" t="s">
        <v>63</v>
      </c>
      <c r="B158" s="37"/>
    </row>
    <row r="159" spans="1:2">
      <c r="A159" s="73" t="s">
        <v>0</v>
      </c>
      <c r="B159" s="38"/>
    </row>
    <row r="160" spans="1:2">
      <c r="A160" s="43" t="s">
        <v>54</v>
      </c>
      <c r="B160" s="36"/>
    </row>
    <row r="161" spans="1:3">
      <c r="A161" s="43" t="s">
        <v>56</v>
      </c>
      <c r="B161" s="36"/>
    </row>
    <row r="162" spans="1:3">
      <c r="A162" s="43" t="s">
        <v>57</v>
      </c>
      <c r="B162" s="36" t="s">
        <v>39</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row>
    <row r="168" spans="1:3">
      <c r="A168" s="43" t="s">
        <v>56</v>
      </c>
      <c r="B168" s="36"/>
    </row>
    <row r="169" spans="1:3">
      <c r="A169" s="43" t="s">
        <v>57</v>
      </c>
      <c r="B169" s="36" t="s">
        <v>39</v>
      </c>
    </row>
    <row r="170" spans="1:3">
      <c r="A170" s="43" t="s">
        <v>59</v>
      </c>
      <c r="B170" s="36"/>
    </row>
    <row r="171" spans="1:3">
      <c r="A171" s="43" t="s">
        <v>61</v>
      </c>
      <c r="B171" s="36"/>
    </row>
    <row r="172" spans="1:3">
      <c r="A172" s="43" t="s">
        <v>32</v>
      </c>
      <c r="B172" s="36"/>
    </row>
    <row r="173" spans="1:3">
      <c r="A173" s="83" t="s">
        <v>23</v>
      </c>
      <c r="B173" s="38"/>
    </row>
    <row r="174" spans="1:3">
      <c r="A174" s="43" t="s">
        <v>54</v>
      </c>
      <c r="B174" s="36"/>
    </row>
    <row r="175" spans="1:3">
      <c r="A175" s="43" t="s">
        <v>56</v>
      </c>
      <c r="B175" s="36"/>
    </row>
    <row r="176" spans="1:3">
      <c r="A176" s="43" t="s">
        <v>57</v>
      </c>
      <c r="B176" s="36" t="s">
        <v>39</v>
      </c>
    </row>
    <row r="177" spans="1:2">
      <c r="A177" s="43" t="s">
        <v>59</v>
      </c>
      <c r="B177" s="36"/>
    </row>
    <row r="178" spans="1:2">
      <c r="A178" s="43" t="s">
        <v>61</v>
      </c>
      <c r="B178" s="36"/>
    </row>
    <row r="179" spans="1:2">
      <c r="A179" s="45" t="s">
        <v>32</v>
      </c>
      <c r="B179" s="37"/>
    </row>
    <row r="180" spans="1:2">
      <c r="A180" s="72" t="s">
        <v>24</v>
      </c>
      <c r="B180" s="36"/>
    </row>
    <row r="181" spans="1:2">
      <c r="A181" s="43" t="s">
        <v>54</v>
      </c>
      <c r="B181" s="55" t="s">
        <v>35</v>
      </c>
    </row>
    <row r="182" spans="1:2" ht="45.2">
      <c r="A182" s="43" t="s">
        <v>56</v>
      </c>
      <c r="B182" s="61" t="s">
        <v>229</v>
      </c>
    </row>
    <row r="183" spans="1:2" ht="120.45">
      <c r="A183" s="43" t="s">
        <v>57</v>
      </c>
      <c r="B183" s="36" t="s">
        <v>187</v>
      </c>
    </row>
    <row r="184" spans="1:2">
      <c r="A184" s="43" t="s">
        <v>59</v>
      </c>
      <c r="B184" s="36"/>
    </row>
    <row r="185" spans="1:2">
      <c r="A185" s="43" t="s">
        <v>61</v>
      </c>
      <c r="B185" s="36"/>
    </row>
    <row r="186" spans="1:2">
      <c r="A186" s="45" t="s">
        <v>32</v>
      </c>
      <c r="B186" s="36" t="s">
        <v>119</v>
      </c>
    </row>
    <row r="187" spans="1:2">
      <c r="A187" s="72" t="s">
        <v>33</v>
      </c>
      <c r="B187" s="38"/>
    </row>
    <row r="188" spans="1:2">
      <c r="A188" s="43" t="s">
        <v>54</v>
      </c>
      <c r="B188" s="36" t="s">
        <v>37</v>
      </c>
    </row>
    <row r="189" spans="1:2">
      <c r="A189" s="43" t="s">
        <v>56</v>
      </c>
      <c r="B189" s="93"/>
    </row>
    <row r="190" spans="1:2" ht="30.15">
      <c r="A190" s="43" t="s">
        <v>57</v>
      </c>
      <c r="B190" s="36" t="s">
        <v>124</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t="s">
        <v>39</v>
      </c>
    </row>
    <row r="210" spans="1:2">
      <c r="A210" s="43" t="s">
        <v>56</v>
      </c>
      <c r="B210" s="36"/>
    </row>
    <row r="211" spans="1:2">
      <c r="A211" s="43" t="s">
        <v>57</v>
      </c>
      <c r="B211" s="36"/>
    </row>
    <row r="212" spans="1:2">
      <c r="A212" s="43" t="s">
        <v>59</v>
      </c>
      <c r="B212" s="36"/>
    </row>
    <row r="213" spans="1:2">
      <c r="A213" s="43" t="s">
        <v>61</v>
      </c>
      <c r="B213" s="36"/>
    </row>
    <row r="214" spans="1:2">
      <c r="A214" s="45" t="s">
        <v>32</v>
      </c>
      <c r="B214" s="37"/>
    </row>
    <row r="215" spans="1:2">
      <c r="A215" s="72" t="s">
        <v>29</v>
      </c>
      <c r="B215" s="36"/>
    </row>
    <row r="216" spans="1:2">
      <c r="A216" s="43" t="s">
        <v>54</v>
      </c>
      <c r="B216" s="36" t="s">
        <v>37</v>
      </c>
    </row>
    <row r="217" spans="1:2">
      <c r="A217" s="43" t="s">
        <v>56</v>
      </c>
      <c r="B217" s="36"/>
    </row>
    <row r="218" spans="1:2">
      <c r="A218" s="43" t="s">
        <v>57</v>
      </c>
      <c r="B218" s="36" t="s">
        <v>125</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80</v>
      </c>
      <c r="F1" s="34"/>
    </row>
    <row r="2" spans="1:6" s="52" customFormat="1">
      <c r="A2" s="35"/>
      <c r="B2" s="39" t="s">
        <v>49</v>
      </c>
    </row>
    <row r="3" spans="1:6" s="52" customFormat="1" ht="17.7">
      <c r="A3" s="53"/>
      <c r="B3" s="39"/>
    </row>
    <row r="4" spans="1:6" s="52" customFormat="1" ht="120.45">
      <c r="A4" s="260" t="s">
        <v>50</v>
      </c>
      <c r="B4" s="39" t="s">
        <v>110</v>
      </c>
    </row>
    <row r="5" spans="1:6" s="52" customFormat="1" ht="30.15">
      <c r="A5" s="39" t="s">
        <v>51</v>
      </c>
      <c r="B5" s="39" t="s">
        <v>97</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38"/>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55"/>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c r="A27" s="43" t="s">
        <v>57</v>
      </c>
      <c r="B27" s="36" t="s">
        <v>39</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55"/>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36"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36"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36"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36"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36" t="s">
        <v>39</v>
      </c>
    </row>
    <row r="63" spans="1:11" s="52" customFormat="1">
      <c r="A63" s="43" t="s">
        <v>59</v>
      </c>
      <c r="B63" s="36"/>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36" t="s">
        <v>37</v>
      </c>
    </row>
    <row r="68" spans="1:2" s="52" customFormat="1">
      <c r="A68" s="43" t="s">
        <v>66</v>
      </c>
      <c r="B68" s="36"/>
    </row>
    <row r="69" spans="1:2" s="52" customFormat="1">
      <c r="A69" s="43" t="s">
        <v>57</v>
      </c>
      <c r="B69" s="36" t="s">
        <v>126</v>
      </c>
    </row>
    <row r="70" spans="1:2" s="52" customFormat="1">
      <c r="A70" s="43" t="s">
        <v>59</v>
      </c>
      <c r="B70" s="36"/>
    </row>
    <row r="71" spans="1:2" s="52" customFormat="1">
      <c r="A71" s="43" t="s">
        <v>61</v>
      </c>
      <c r="B71" s="36"/>
    </row>
    <row r="72" spans="1:2" s="52" customFormat="1">
      <c r="A72" s="43" t="s">
        <v>32</v>
      </c>
      <c r="B72" s="36"/>
    </row>
    <row r="73" spans="1:2" s="52" customFormat="1">
      <c r="A73" s="73" t="s">
        <v>14</v>
      </c>
      <c r="B73" s="38"/>
    </row>
    <row r="74" spans="1:2" s="52" customFormat="1">
      <c r="A74" s="43" t="s">
        <v>54</v>
      </c>
      <c r="B74" s="55" t="s">
        <v>37</v>
      </c>
    </row>
    <row r="75" spans="1:2" s="52" customFormat="1">
      <c r="A75" s="43" t="s">
        <v>56</v>
      </c>
      <c r="B75" s="61" t="s">
        <v>67</v>
      </c>
    </row>
    <row r="76" spans="1:2" s="52" customFormat="1" ht="45.2">
      <c r="A76" s="43" t="s">
        <v>57</v>
      </c>
      <c r="B76" s="36" t="s">
        <v>188</v>
      </c>
    </row>
    <row r="77" spans="1:2" s="52" customFormat="1">
      <c r="A77" s="43" t="s">
        <v>59</v>
      </c>
      <c r="B77" s="36"/>
    </row>
    <row r="78" spans="1:2" s="52" customFormat="1">
      <c r="A78" s="43" t="s">
        <v>61</v>
      </c>
      <c r="B78" s="36"/>
    </row>
    <row r="79" spans="1:2" s="52" customFormat="1">
      <c r="A79" s="43" t="s">
        <v>32</v>
      </c>
      <c r="B79" s="37"/>
    </row>
    <row r="80" spans="1:2" s="52" customFormat="1">
      <c r="A80" s="73" t="s">
        <v>353</v>
      </c>
      <c r="B80" s="38"/>
    </row>
    <row r="81" spans="1:2" s="52" customFormat="1">
      <c r="A81" s="43" t="s">
        <v>54</v>
      </c>
      <c r="B81" s="55" t="s">
        <v>37</v>
      </c>
    </row>
    <row r="82" spans="1:2" s="52" customFormat="1">
      <c r="A82" s="43" t="s">
        <v>56</v>
      </c>
      <c r="B82" s="61" t="s">
        <v>67</v>
      </c>
    </row>
    <row r="83" spans="1:2" s="52" customFormat="1" ht="45.2">
      <c r="A83" s="43" t="s">
        <v>57</v>
      </c>
      <c r="B83" s="36" t="s">
        <v>188</v>
      </c>
    </row>
    <row r="84" spans="1:2" s="52" customFormat="1">
      <c r="A84" s="43" t="s">
        <v>59</v>
      </c>
      <c r="B84" s="36"/>
    </row>
    <row r="85" spans="1:2" s="52" customFormat="1">
      <c r="A85" s="43" t="s">
        <v>61</v>
      </c>
      <c r="B85" s="36"/>
    </row>
    <row r="86" spans="1:2" s="52" customFormat="1">
      <c r="A86" s="43" t="s">
        <v>32</v>
      </c>
      <c r="B86" s="37"/>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5"/>
    </row>
    <row r="96" spans="1:2" s="52" customFormat="1">
      <c r="A96" s="43" t="s">
        <v>66</v>
      </c>
      <c r="B96" s="61"/>
    </row>
    <row r="97" spans="1:4" s="52" customFormat="1">
      <c r="A97" s="43" t="s">
        <v>57</v>
      </c>
      <c r="B97" s="36"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90.35">
      <c r="A111" s="43" t="s">
        <v>57</v>
      </c>
      <c r="B111" s="36" t="s">
        <v>214</v>
      </c>
      <c r="D111" s="51"/>
    </row>
    <row r="112" spans="1:4" s="52" customFormat="1">
      <c r="A112" s="43" t="s">
        <v>59</v>
      </c>
      <c r="B112" s="36"/>
      <c r="D112" s="51"/>
    </row>
    <row r="113" spans="1:4" s="52" customFormat="1">
      <c r="A113" s="43" t="s">
        <v>61</v>
      </c>
      <c r="B113" s="36"/>
      <c r="D113" s="51"/>
    </row>
    <row r="114" spans="1:4" s="52" customFormat="1" ht="15.75" thickBot="1">
      <c r="A114" s="47" t="s">
        <v>32</v>
      </c>
      <c r="B114" s="49" t="s">
        <v>123</v>
      </c>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4">
      <c r="A129" s="43" t="s">
        <v>61</v>
      </c>
      <c r="B129" s="36"/>
    </row>
    <row r="130" spans="1:4">
      <c r="A130" s="45" t="s">
        <v>63</v>
      </c>
      <c r="B130" s="37"/>
    </row>
    <row r="131" spans="1:4">
      <c r="A131" s="73" t="s">
        <v>19</v>
      </c>
      <c r="B131" s="38"/>
    </row>
    <row r="132" spans="1:4">
      <c r="A132" s="43" t="s">
        <v>54</v>
      </c>
      <c r="B132" s="36"/>
    </row>
    <row r="133" spans="1:4">
      <c r="A133" s="43" t="s">
        <v>56</v>
      </c>
      <c r="B133" s="36"/>
    </row>
    <row r="134" spans="1:4">
      <c r="A134" s="43" t="s">
        <v>57</v>
      </c>
      <c r="B134" s="36" t="s">
        <v>350</v>
      </c>
    </row>
    <row r="135" spans="1:4">
      <c r="A135" s="43" t="s">
        <v>59</v>
      </c>
      <c r="B135" s="36"/>
    </row>
    <row r="136" spans="1:4">
      <c r="A136" s="43" t="s">
        <v>61</v>
      </c>
      <c r="B136" s="36"/>
    </row>
    <row r="137" spans="1:4">
      <c r="A137" s="45" t="s">
        <v>63</v>
      </c>
      <c r="B137" s="37"/>
    </row>
    <row r="138" spans="1:4">
      <c r="A138" s="72" t="s">
        <v>21</v>
      </c>
      <c r="B138" s="36"/>
    </row>
    <row r="139" spans="1:4">
      <c r="A139" s="43" t="s">
        <v>54</v>
      </c>
      <c r="B139" s="55" t="s">
        <v>37</v>
      </c>
    </row>
    <row r="140" spans="1:4">
      <c r="A140" s="43" t="s">
        <v>56</v>
      </c>
      <c r="B140" s="60" t="s">
        <v>68</v>
      </c>
      <c r="C140" s="92"/>
      <c r="D140" s="115"/>
    </row>
    <row r="141" spans="1:4" ht="45.2">
      <c r="A141" s="43" t="s">
        <v>57</v>
      </c>
      <c r="B141" s="36" t="s">
        <v>231</v>
      </c>
    </row>
    <row r="142" spans="1:4">
      <c r="A142" s="43" t="s">
        <v>59</v>
      </c>
      <c r="B142" s="36"/>
    </row>
    <row r="143" spans="1:4">
      <c r="A143" s="43" t="s">
        <v>61</v>
      </c>
      <c r="B143" s="36"/>
    </row>
    <row r="144" spans="1:4">
      <c r="A144" s="45" t="s">
        <v>63</v>
      </c>
      <c r="B144" s="37"/>
    </row>
    <row r="145" spans="1:2">
      <c r="A145" s="72" t="s">
        <v>7</v>
      </c>
      <c r="B145" s="36"/>
    </row>
    <row r="146" spans="1:2">
      <c r="A146" s="43" t="s">
        <v>54</v>
      </c>
      <c r="B146" s="59"/>
    </row>
    <row r="147" spans="1:2">
      <c r="A147" s="43" t="s">
        <v>56</v>
      </c>
      <c r="B147" s="61"/>
    </row>
    <row r="148" spans="1:2">
      <c r="A148" s="43" t="s">
        <v>57</v>
      </c>
      <c r="B148" s="36"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116"/>
    </row>
    <row r="155" spans="1:2" ht="30.15">
      <c r="A155" s="43" t="s">
        <v>57</v>
      </c>
      <c r="B155" s="36" t="s">
        <v>189</v>
      </c>
    </row>
    <row r="156" spans="1:2">
      <c r="A156" s="43" t="s">
        <v>59</v>
      </c>
      <c r="B156" s="36"/>
    </row>
    <row r="157" spans="1:2">
      <c r="A157" s="43" t="s">
        <v>61</v>
      </c>
      <c r="B157" s="36"/>
    </row>
    <row r="158" spans="1:2">
      <c r="A158" s="45" t="s">
        <v>63</v>
      </c>
      <c r="B158" s="37"/>
    </row>
    <row r="159" spans="1:2">
      <c r="A159" s="73" t="s">
        <v>0</v>
      </c>
      <c r="B159" s="38"/>
    </row>
    <row r="160" spans="1:2">
      <c r="A160" s="43" t="s">
        <v>54</v>
      </c>
      <c r="B160" s="36" t="s">
        <v>37</v>
      </c>
    </row>
    <row r="161" spans="1:3">
      <c r="A161" s="43" t="s">
        <v>56</v>
      </c>
      <c r="B161" s="36"/>
    </row>
    <row r="162" spans="1:3" ht="30.15">
      <c r="A162" s="43" t="s">
        <v>57</v>
      </c>
      <c r="B162" s="36" t="s">
        <v>127</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t="s">
        <v>37</v>
      </c>
    </row>
    <row r="168" spans="1:3">
      <c r="A168" s="43" t="s">
        <v>56</v>
      </c>
      <c r="B168" s="36"/>
    </row>
    <row r="169" spans="1:3">
      <c r="A169" s="43" t="s">
        <v>57</v>
      </c>
      <c r="B169" s="36" t="s">
        <v>128</v>
      </c>
    </row>
    <row r="170" spans="1:3">
      <c r="A170" s="43" t="s">
        <v>59</v>
      </c>
      <c r="B170" s="36"/>
    </row>
    <row r="171" spans="1:3">
      <c r="A171" s="43" t="s">
        <v>61</v>
      </c>
      <c r="B171" s="36"/>
    </row>
    <row r="172" spans="1:3">
      <c r="A172" s="43" t="s">
        <v>32</v>
      </c>
      <c r="B172" s="36"/>
    </row>
    <row r="173" spans="1:3">
      <c r="A173" s="83" t="s">
        <v>23</v>
      </c>
      <c r="B173" s="38"/>
    </row>
    <row r="174" spans="1:3">
      <c r="A174" s="43" t="s">
        <v>54</v>
      </c>
      <c r="B174" s="36" t="s">
        <v>37</v>
      </c>
    </row>
    <row r="175" spans="1:3">
      <c r="A175" s="43" t="s">
        <v>56</v>
      </c>
      <c r="B175" s="36"/>
    </row>
    <row r="176" spans="1:3">
      <c r="A176" s="43" t="s">
        <v>57</v>
      </c>
      <c r="B176" s="36" t="s">
        <v>129</v>
      </c>
    </row>
    <row r="177" spans="1:2">
      <c r="A177" s="43" t="s">
        <v>59</v>
      </c>
      <c r="B177" s="36"/>
    </row>
    <row r="178" spans="1:2">
      <c r="A178" s="43" t="s">
        <v>61</v>
      </c>
      <c r="B178" s="36"/>
    </row>
    <row r="179" spans="1:2">
      <c r="A179" s="45" t="s">
        <v>32</v>
      </c>
      <c r="B179" s="37"/>
    </row>
    <row r="180" spans="1:2">
      <c r="A180" s="72" t="s">
        <v>24</v>
      </c>
      <c r="B180" s="36"/>
    </row>
    <row r="181" spans="1:2">
      <c r="A181" s="43" t="s">
        <v>54</v>
      </c>
      <c r="B181" s="36" t="s">
        <v>37</v>
      </c>
    </row>
    <row r="182" spans="1:2">
      <c r="A182" s="43" t="s">
        <v>56</v>
      </c>
      <c r="B182" s="61"/>
    </row>
    <row r="183" spans="1:2" ht="30.15">
      <c r="A183" s="43" t="s">
        <v>57</v>
      </c>
      <c r="B183" s="36" t="s">
        <v>190</v>
      </c>
    </row>
    <row r="184" spans="1:2">
      <c r="A184" s="43" t="s">
        <v>59</v>
      </c>
      <c r="B184" s="36"/>
    </row>
    <row r="185" spans="1:2">
      <c r="A185" s="43" t="s">
        <v>61</v>
      </c>
      <c r="B185" s="36"/>
    </row>
    <row r="186" spans="1:2">
      <c r="A186" s="45" t="s">
        <v>32</v>
      </c>
      <c r="B186" s="36"/>
    </row>
    <row r="187" spans="1:2">
      <c r="A187" s="72" t="s">
        <v>33</v>
      </c>
      <c r="B187" s="38"/>
    </row>
    <row r="188" spans="1:2">
      <c r="A188" s="43" t="s">
        <v>54</v>
      </c>
      <c r="B188" s="36" t="s">
        <v>37</v>
      </c>
    </row>
    <row r="189" spans="1:2">
      <c r="A189" s="43" t="s">
        <v>56</v>
      </c>
      <c r="B189" s="93"/>
    </row>
    <row r="190" spans="1:2" ht="30.15">
      <c r="A190" s="43" t="s">
        <v>57</v>
      </c>
      <c r="B190" s="36" t="s">
        <v>190</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t="s">
        <v>37</v>
      </c>
    </row>
    <row r="210" spans="1:2">
      <c r="A210" s="43" t="s">
        <v>56</v>
      </c>
      <c r="B210" s="36"/>
    </row>
    <row r="211" spans="1:2" ht="30.15">
      <c r="A211" s="43" t="s">
        <v>57</v>
      </c>
      <c r="B211" s="36" t="s">
        <v>130</v>
      </c>
    </row>
    <row r="212" spans="1:2">
      <c r="A212" s="43" t="s">
        <v>59</v>
      </c>
      <c r="B212" s="36"/>
    </row>
    <row r="213" spans="1:2">
      <c r="A213" s="43" t="s">
        <v>61</v>
      </c>
      <c r="B213" s="36"/>
    </row>
    <row r="214" spans="1:2">
      <c r="A214" s="45" t="s">
        <v>32</v>
      </c>
      <c r="B214" s="37"/>
    </row>
    <row r="215" spans="1:2">
      <c r="A215" s="72" t="s">
        <v>29</v>
      </c>
      <c r="B215" s="36"/>
    </row>
    <row r="216" spans="1:2">
      <c r="A216" s="43" t="s">
        <v>54</v>
      </c>
      <c r="B216" s="36" t="s">
        <v>37</v>
      </c>
    </row>
    <row r="217" spans="1:2">
      <c r="A217" s="43" t="s">
        <v>56</v>
      </c>
      <c r="B217" s="36"/>
    </row>
    <row r="218" spans="1:2">
      <c r="A218" s="43" t="s">
        <v>57</v>
      </c>
      <c r="B218" s="36" t="s">
        <v>131</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84</v>
      </c>
      <c r="F1" s="34"/>
    </row>
    <row r="2" spans="1:6" s="52" customFormat="1">
      <c r="A2" s="35"/>
      <c r="B2" s="39" t="s">
        <v>49</v>
      </c>
    </row>
    <row r="3" spans="1:6" s="52" customFormat="1" ht="17.7">
      <c r="A3" s="53"/>
      <c r="B3" s="39"/>
    </row>
    <row r="4" spans="1:6" s="52" customFormat="1" ht="120.45">
      <c r="A4" s="260" t="s">
        <v>85</v>
      </c>
      <c r="B4" s="39" t="s">
        <v>111</v>
      </c>
    </row>
    <row r="5" spans="1:6" s="52" customFormat="1" ht="30.15">
      <c r="A5" s="39" t="s">
        <v>51</v>
      </c>
      <c r="B5" s="39" t="s">
        <v>223</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38"/>
    </row>
    <row r="18" spans="1:11" s="52" customFormat="1">
      <c r="A18" s="43" t="s">
        <v>54</v>
      </c>
      <c r="B18" s="36"/>
    </row>
    <row r="19" spans="1:11" s="52" customFormat="1">
      <c r="A19" s="43" t="s">
        <v>56</v>
      </c>
      <c r="B19" s="36"/>
    </row>
    <row r="20" spans="1:11" s="52" customFormat="1">
      <c r="A20" s="43" t="s">
        <v>57</v>
      </c>
      <c r="B20" s="36" t="s">
        <v>39</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55"/>
      <c r="D25" s="74"/>
      <c r="E25" s="74"/>
      <c r="F25" s="74"/>
      <c r="G25" s="74"/>
      <c r="H25" s="75"/>
      <c r="I25" s="74"/>
      <c r="J25" s="74"/>
      <c r="K25" s="74"/>
    </row>
    <row r="26" spans="1:11" s="52" customFormat="1">
      <c r="A26" s="43" t="s">
        <v>56</v>
      </c>
      <c r="B26" s="61"/>
      <c r="D26" s="74"/>
      <c r="E26" s="74"/>
      <c r="F26" s="58"/>
      <c r="G26" s="74"/>
      <c r="H26" s="74"/>
      <c r="I26" s="76"/>
      <c r="J26" s="74"/>
      <c r="K26" s="74"/>
    </row>
    <row r="27" spans="1:11" s="52" customFormat="1">
      <c r="A27" s="43" t="s">
        <v>57</v>
      </c>
      <c r="B27" s="36" t="s">
        <v>39</v>
      </c>
      <c r="C27" s="82"/>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55"/>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36"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36"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36"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36"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36" t="s">
        <v>39</v>
      </c>
    </row>
    <row r="63" spans="1:11" s="52" customFormat="1">
      <c r="A63" s="43" t="s">
        <v>59</v>
      </c>
      <c r="B63" s="36"/>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36"/>
    </row>
    <row r="68" spans="1:2" s="52" customFormat="1">
      <c r="A68" s="43" t="s">
        <v>66</v>
      </c>
      <c r="B68" s="36"/>
    </row>
    <row r="69" spans="1:2" s="52" customFormat="1">
      <c r="A69" s="43" t="s">
        <v>57</v>
      </c>
      <c r="B69" s="36" t="s">
        <v>39</v>
      </c>
    </row>
    <row r="70" spans="1:2" s="52" customFormat="1">
      <c r="A70" s="43" t="s">
        <v>59</v>
      </c>
      <c r="B70" s="36"/>
    </row>
    <row r="71" spans="1:2" s="52" customFormat="1">
      <c r="A71" s="43" t="s">
        <v>61</v>
      </c>
      <c r="B71" s="36"/>
    </row>
    <row r="72" spans="1:2" s="52" customFormat="1">
      <c r="A72" s="43" t="s">
        <v>32</v>
      </c>
      <c r="B72" s="36"/>
    </row>
    <row r="73" spans="1:2" s="52" customFormat="1">
      <c r="A73" s="73" t="s">
        <v>14</v>
      </c>
      <c r="B73" s="38"/>
    </row>
    <row r="74" spans="1:2" s="52" customFormat="1">
      <c r="A74" s="43" t="s">
        <v>54</v>
      </c>
      <c r="B74" s="55" t="s">
        <v>37</v>
      </c>
    </row>
    <row r="75" spans="1:2" s="52" customFormat="1">
      <c r="A75" s="43" t="s">
        <v>56</v>
      </c>
      <c r="B75" s="61" t="s">
        <v>67</v>
      </c>
    </row>
    <row r="76" spans="1:2" s="52" customFormat="1">
      <c r="A76" s="43" t="s">
        <v>57</v>
      </c>
      <c r="B76" s="36" t="s">
        <v>132</v>
      </c>
    </row>
    <row r="77" spans="1:2" s="52" customFormat="1">
      <c r="A77" s="43" t="s">
        <v>59</v>
      </c>
      <c r="B77" s="36"/>
    </row>
    <row r="78" spans="1:2" s="52" customFormat="1">
      <c r="A78" s="43" t="s">
        <v>61</v>
      </c>
      <c r="B78" s="36"/>
    </row>
    <row r="79" spans="1:2" s="52" customFormat="1">
      <c r="A79" s="43" t="s">
        <v>32</v>
      </c>
      <c r="B79" s="37"/>
    </row>
    <row r="80" spans="1:2" s="52" customFormat="1">
      <c r="A80" s="73" t="s">
        <v>353</v>
      </c>
      <c r="B80" s="38"/>
    </row>
    <row r="81" spans="1:2" s="52" customFormat="1">
      <c r="A81" s="43" t="s">
        <v>54</v>
      </c>
      <c r="B81" s="55" t="s">
        <v>37</v>
      </c>
    </row>
    <row r="82" spans="1:2" s="52" customFormat="1">
      <c r="A82" s="43" t="s">
        <v>56</v>
      </c>
      <c r="B82" s="61" t="s">
        <v>67</v>
      </c>
    </row>
    <row r="83" spans="1:2" s="52" customFormat="1">
      <c r="A83" s="43" t="s">
        <v>57</v>
      </c>
      <c r="B83" s="36" t="s">
        <v>132</v>
      </c>
    </row>
    <row r="84" spans="1:2" s="52" customFormat="1">
      <c r="A84" s="43" t="s">
        <v>59</v>
      </c>
      <c r="B84" s="36"/>
    </row>
    <row r="85" spans="1:2" s="52" customFormat="1">
      <c r="A85" s="43" t="s">
        <v>61</v>
      </c>
      <c r="B85" s="36"/>
    </row>
    <row r="86" spans="1:2" s="52" customFormat="1">
      <c r="A86" s="43" t="s">
        <v>32</v>
      </c>
      <c r="B86" s="37"/>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5"/>
    </row>
    <row r="96" spans="1:2" s="52" customFormat="1">
      <c r="A96" s="43" t="s">
        <v>66</v>
      </c>
      <c r="B96" s="61"/>
    </row>
    <row r="97" spans="1:4" s="52" customFormat="1">
      <c r="A97" s="43" t="s">
        <v>57</v>
      </c>
      <c r="B97" s="36"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c r="D109" s="51"/>
    </row>
    <row r="110" spans="1:4" s="52" customFormat="1">
      <c r="A110" s="43" t="s">
        <v>56</v>
      </c>
      <c r="B110" s="36"/>
      <c r="D110" s="51"/>
    </row>
    <row r="111" spans="1:4" s="52" customFormat="1">
      <c r="A111" s="43" t="s">
        <v>57</v>
      </c>
      <c r="B111" s="36" t="s">
        <v>39</v>
      </c>
      <c r="D111" s="51"/>
    </row>
    <row r="112" spans="1:4" s="52" customFormat="1">
      <c r="A112" s="43" t="s">
        <v>59</v>
      </c>
      <c r="B112" s="36"/>
      <c r="D112" s="51"/>
    </row>
    <row r="113" spans="1:4" s="52" customFormat="1">
      <c r="A113" s="43" t="s">
        <v>61</v>
      </c>
      <c r="B113" s="36"/>
      <c r="D113" s="51"/>
    </row>
    <row r="114" spans="1:4" s="52" customFormat="1" ht="15.75" thickBot="1">
      <c r="A114" s="47" t="s">
        <v>32</v>
      </c>
      <c r="B114" s="49"/>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37</v>
      </c>
    </row>
    <row r="140" spans="1:3">
      <c r="A140" s="43" t="s">
        <v>56</v>
      </c>
      <c r="B140" s="60" t="s">
        <v>68</v>
      </c>
      <c r="C140" s="85"/>
    </row>
    <row r="141" spans="1:3" ht="30.15">
      <c r="A141" s="43" t="s">
        <v>57</v>
      </c>
      <c r="B141" s="36" t="s">
        <v>133</v>
      </c>
    </row>
    <row r="142" spans="1:3">
      <c r="A142" s="43" t="s">
        <v>59</v>
      </c>
      <c r="B142" s="36"/>
    </row>
    <row r="143" spans="1:3">
      <c r="A143" s="43" t="s">
        <v>61</v>
      </c>
      <c r="B143" s="36"/>
    </row>
    <row r="144" spans="1:3">
      <c r="A144" s="45" t="s">
        <v>63</v>
      </c>
      <c r="B144" s="37"/>
    </row>
    <row r="145" spans="1:3">
      <c r="A145" s="72" t="s">
        <v>7</v>
      </c>
      <c r="B145" s="36"/>
    </row>
    <row r="146" spans="1:3">
      <c r="A146" s="43" t="s">
        <v>54</v>
      </c>
      <c r="B146" s="59"/>
    </row>
    <row r="147" spans="1:3">
      <c r="A147" s="43" t="s">
        <v>56</v>
      </c>
      <c r="B147" s="61"/>
      <c r="C147" s="82"/>
    </row>
    <row r="148" spans="1:3">
      <c r="A148" s="43" t="s">
        <v>57</v>
      </c>
      <c r="B148" s="36" t="s">
        <v>39</v>
      </c>
    </row>
    <row r="149" spans="1:3">
      <c r="A149" s="43" t="s">
        <v>59</v>
      </c>
      <c r="B149" s="36"/>
    </row>
    <row r="150" spans="1:3">
      <c r="A150" s="43" t="s">
        <v>61</v>
      </c>
      <c r="B150" s="36"/>
    </row>
    <row r="151" spans="1:3">
      <c r="A151" s="45" t="s">
        <v>63</v>
      </c>
      <c r="B151" s="37"/>
    </row>
    <row r="152" spans="1:3">
      <c r="A152" s="72" t="s">
        <v>22</v>
      </c>
      <c r="B152" s="36"/>
    </row>
    <row r="153" spans="1:3">
      <c r="A153" s="43" t="s">
        <v>54</v>
      </c>
      <c r="B153" s="59"/>
    </row>
    <row r="154" spans="1:3">
      <c r="A154" s="43" t="s">
        <v>56</v>
      </c>
      <c r="B154" s="116"/>
    </row>
    <row r="155" spans="1:3">
      <c r="A155" s="43" t="s">
        <v>57</v>
      </c>
      <c r="B155" s="36" t="s">
        <v>39</v>
      </c>
    </row>
    <row r="156" spans="1:3">
      <c r="A156" s="43" t="s">
        <v>59</v>
      </c>
      <c r="B156" s="36"/>
    </row>
    <row r="157" spans="1:3">
      <c r="A157" s="43" t="s">
        <v>61</v>
      </c>
      <c r="B157" s="36"/>
    </row>
    <row r="158" spans="1:3">
      <c r="A158" s="45" t="s">
        <v>63</v>
      </c>
      <c r="B158" s="37"/>
    </row>
    <row r="159" spans="1:3">
      <c r="A159" s="73" t="s">
        <v>0</v>
      </c>
      <c r="B159" s="38"/>
    </row>
    <row r="160" spans="1:3">
      <c r="A160" s="43" t="s">
        <v>54</v>
      </c>
      <c r="B160" s="36"/>
    </row>
    <row r="161" spans="1:3">
      <c r="A161" s="43" t="s">
        <v>56</v>
      </c>
      <c r="B161" s="36"/>
    </row>
    <row r="162" spans="1:3">
      <c r="A162" s="43" t="s">
        <v>57</v>
      </c>
      <c r="B162" s="36" t="s">
        <v>39</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row>
    <row r="168" spans="1:3">
      <c r="A168" s="43" t="s">
        <v>56</v>
      </c>
      <c r="B168" s="36"/>
    </row>
    <row r="169" spans="1:3">
      <c r="A169" s="43" t="s">
        <v>57</v>
      </c>
      <c r="B169" s="36" t="s">
        <v>39</v>
      </c>
    </row>
    <row r="170" spans="1:3">
      <c r="A170" s="43" t="s">
        <v>59</v>
      </c>
      <c r="B170" s="36"/>
    </row>
    <row r="171" spans="1:3">
      <c r="A171" s="43" t="s">
        <v>61</v>
      </c>
      <c r="B171" s="36"/>
    </row>
    <row r="172" spans="1:3">
      <c r="A172" s="43" t="s">
        <v>32</v>
      </c>
      <c r="B172" s="36"/>
    </row>
    <row r="173" spans="1:3">
      <c r="A173" s="83" t="s">
        <v>23</v>
      </c>
      <c r="B173" s="38"/>
    </row>
    <row r="174" spans="1:3">
      <c r="A174" s="43" t="s">
        <v>54</v>
      </c>
      <c r="B174" s="36"/>
    </row>
    <row r="175" spans="1:3">
      <c r="A175" s="43" t="s">
        <v>56</v>
      </c>
      <c r="B175" s="36"/>
    </row>
    <row r="176" spans="1:3">
      <c r="A176" s="43" t="s">
        <v>57</v>
      </c>
      <c r="B176" s="36" t="s">
        <v>39</v>
      </c>
    </row>
    <row r="177" spans="1:2">
      <c r="A177" s="43" t="s">
        <v>59</v>
      </c>
      <c r="B177" s="36"/>
    </row>
    <row r="178" spans="1:2">
      <c r="A178" s="43" t="s">
        <v>61</v>
      </c>
      <c r="B178" s="36"/>
    </row>
    <row r="179" spans="1:2">
      <c r="A179" s="45" t="s">
        <v>32</v>
      </c>
      <c r="B179" s="37"/>
    </row>
    <row r="180" spans="1:2">
      <c r="A180" s="72" t="s">
        <v>24</v>
      </c>
      <c r="B180" s="36"/>
    </row>
    <row r="181" spans="1:2">
      <c r="A181" s="43" t="s">
        <v>54</v>
      </c>
      <c r="B181" s="36"/>
    </row>
    <row r="182" spans="1:2">
      <c r="A182" s="43" t="s">
        <v>56</v>
      </c>
      <c r="B182" s="61"/>
    </row>
    <row r="183" spans="1:2">
      <c r="A183" s="43" t="s">
        <v>57</v>
      </c>
      <c r="B183" s="36" t="s">
        <v>39</v>
      </c>
    </row>
    <row r="184" spans="1:2">
      <c r="A184" s="43" t="s">
        <v>59</v>
      </c>
      <c r="B184" s="36"/>
    </row>
    <row r="185" spans="1:2">
      <c r="A185" s="43" t="s">
        <v>61</v>
      </c>
      <c r="B185" s="36"/>
    </row>
    <row r="186" spans="1:2">
      <c r="A186" s="45" t="s">
        <v>32</v>
      </c>
      <c r="B186" s="36"/>
    </row>
    <row r="187" spans="1:2">
      <c r="A187" s="72" t="s">
        <v>33</v>
      </c>
      <c r="B187" s="38"/>
    </row>
    <row r="188" spans="1:2">
      <c r="A188" s="43" t="s">
        <v>54</v>
      </c>
      <c r="B188" s="61" t="s">
        <v>37</v>
      </c>
    </row>
    <row r="189" spans="1:2">
      <c r="A189" s="43" t="s">
        <v>56</v>
      </c>
      <c r="B189" s="93"/>
    </row>
    <row r="190" spans="1:2" ht="30.15">
      <c r="A190" s="43" t="s">
        <v>57</v>
      </c>
      <c r="B190" s="61" t="s">
        <v>134</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row>
    <row r="210" spans="1:2">
      <c r="A210" s="43" t="s">
        <v>56</v>
      </c>
      <c r="B210" s="36"/>
    </row>
    <row r="211" spans="1:2">
      <c r="A211" s="43" t="s">
        <v>57</v>
      </c>
      <c r="B211" s="36" t="s">
        <v>39</v>
      </c>
    </row>
    <row r="212" spans="1:2">
      <c r="A212" s="43" t="s">
        <v>59</v>
      </c>
      <c r="B212" s="36"/>
    </row>
    <row r="213" spans="1:2">
      <c r="A213" s="43" t="s">
        <v>61</v>
      </c>
      <c r="B213" s="36"/>
    </row>
    <row r="214" spans="1:2">
      <c r="A214" s="45" t="s">
        <v>32</v>
      </c>
      <c r="B214" s="37"/>
    </row>
    <row r="215" spans="1:2">
      <c r="A215" s="72" t="s">
        <v>29</v>
      </c>
      <c r="B215" s="36"/>
    </row>
    <row r="216" spans="1:2">
      <c r="A216" s="43" t="s">
        <v>54</v>
      </c>
      <c r="B216" s="36"/>
    </row>
    <row r="217" spans="1:2">
      <c r="A217" s="43" t="s">
        <v>56</v>
      </c>
      <c r="B217" s="36"/>
    </row>
    <row r="218" spans="1:2">
      <c r="A218" s="43" t="s">
        <v>57</v>
      </c>
      <c r="B218" s="36" t="s">
        <v>39</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workbookViewId="0">
      <selection activeCell="B15" sqref="B15:G15"/>
    </sheetView>
  </sheetViews>
  <sheetFormatPr defaultColWidth="11.375" defaultRowHeight="15.05"/>
  <cols>
    <col min="1" max="1" width="51.875" style="51" customWidth="1"/>
    <col min="2" max="2" width="97.625" style="39" customWidth="1"/>
    <col min="3" max="3" width="11.375" style="52"/>
    <col min="4" max="256" width="11.375" style="51"/>
    <col min="257" max="257" width="51.875" style="51" customWidth="1"/>
    <col min="258" max="258" width="97.625" style="51" customWidth="1"/>
    <col min="259" max="512" width="11.375" style="51"/>
    <col min="513" max="513" width="51.875" style="51" customWidth="1"/>
    <col min="514" max="514" width="97.625" style="51" customWidth="1"/>
    <col min="515" max="768" width="11.375" style="51"/>
    <col min="769" max="769" width="51.875" style="51" customWidth="1"/>
    <col min="770" max="770" width="97.625" style="51" customWidth="1"/>
    <col min="771" max="1024" width="11.375" style="51"/>
    <col min="1025" max="1025" width="51.875" style="51" customWidth="1"/>
    <col min="1026" max="1026" width="97.625" style="51" customWidth="1"/>
    <col min="1027" max="1280" width="11.375" style="51"/>
    <col min="1281" max="1281" width="51.875" style="51" customWidth="1"/>
    <col min="1282" max="1282" width="97.625" style="51" customWidth="1"/>
    <col min="1283" max="1536" width="11.375" style="51"/>
    <col min="1537" max="1537" width="51.875" style="51" customWidth="1"/>
    <col min="1538" max="1538" width="97.625" style="51" customWidth="1"/>
    <col min="1539" max="1792" width="11.375" style="51"/>
    <col min="1793" max="1793" width="51.875" style="51" customWidth="1"/>
    <col min="1794" max="1794" width="97.625" style="51" customWidth="1"/>
    <col min="1795" max="2048" width="11.375" style="51"/>
    <col min="2049" max="2049" width="51.875" style="51" customWidth="1"/>
    <col min="2050" max="2050" width="97.625" style="51" customWidth="1"/>
    <col min="2051" max="2304" width="11.375" style="51"/>
    <col min="2305" max="2305" width="51.875" style="51" customWidth="1"/>
    <col min="2306" max="2306" width="97.625" style="51" customWidth="1"/>
    <col min="2307" max="2560" width="11.375" style="51"/>
    <col min="2561" max="2561" width="51.875" style="51" customWidth="1"/>
    <col min="2562" max="2562" width="97.625" style="51" customWidth="1"/>
    <col min="2563" max="2816" width="11.375" style="51"/>
    <col min="2817" max="2817" width="51.875" style="51" customWidth="1"/>
    <col min="2818" max="2818" width="97.625" style="51" customWidth="1"/>
    <col min="2819" max="3072" width="11.375" style="51"/>
    <col min="3073" max="3073" width="51.875" style="51" customWidth="1"/>
    <col min="3074" max="3074" width="97.625" style="51" customWidth="1"/>
    <col min="3075" max="3328" width="11.375" style="51"/>
    <col min="3329" max="3329" width="51.875" style="51" customWidth="1"/>
    <col min="3330" max="3330" width="97.625" style="51" customWidth="1"/>
    <col min="3331" max="3584" width="11.375" style="51"/>
    <col min="3585" max="3585" width="51.875" style="51" customWidth="1"/>
    <col min="3586" max="3586" width="97.625" style="51" customWidth="1"/>
    <col min="3587" max="3840" width="11.375" style="51"/>
    <col min="3841" max="3841" width="51.875" style="51" customWidth="1"/>
    <col min="3842" max="3842" width="97.625" style="51" customWidth="1"/>
    <col min="3843" max="4096" width="11.375" style="51"/>
    <col min="4097" max="4097" width="51.875" style="51" customWidth="1"/>
    <col min="4098" max="4098" width="97.625" style="51" customWidth="1"/>
    <col min="4099" max="4352" width="11.375" style="51"/>
    <col min="4353" max="4353" width="51.875" style="51" customWidth="1"/>
    <col min="4354" max="4354" width="97.625" style="51" customWidth="1"/>
    <col min="4355" max="4608" width="11.375" style="51"/>
    <col min="4609" max="4609" width="51.875" style="51" customWidth="1"/>
    <col min="4610" max="4610" width="97.625" style="51" customWidth="1"/>
    <col min="4611" max="4864" width="11.375" style="51"/>
    <col min="4865" max="4865" width="51.875" style="51" customWidth="1"/>
    <col min="4866" max="4866" width="97.625" style="51" customWidth="1"/>
    <col min="4867" max="5120" width="11.375" style="51"/>
    <col min="5121" max="5121" width="51.875" style="51" customWidth="1"/>
    <col min="5122" max="5122" width="97.625" style="51" customWidth="1"/>
    <col min="5123" max="5376" width="11.375" style="51"/>
    <col min="5377" max="5377" width="51.875" style="51" customWidth="1"/>
    <col min="5378" max="5378" width="97.625" style="51" customWidth="1"/>
    <col min="5379" max="5632" width="11.375" style="51"/>
    <col min="5633" max="5633" width="51.875" style="51" customWidth="1"/>
    <col min="5634" max="5634" width="97.625" style="51" customWidth="1"/>
    <col min="5635" max="5888" width="11.375" style="51"/>
    <col min="5889" max="5889" width="51.875" style="51" customWidth="1"/>
    <col min="5890" max="5890" width="97.625" style="51" customWidth="1"/>
    <col min="5891" max="6144" width="11.375" style="51"/>
    <col min="6145" max="6145" width="51.875" style="51" customWidth="1"/>
    <col min="6146" max="6146" width="97.625" style="51" customWidth="1"/>
    <col min="6147" max="6400" width="11.375" style="51"/>
    <col min="6401" max="6401" width="51.875" style="51" customWidth="1"/>
    <col min="6402" max="6402" width="97.625" style="51" customWidth="1"/>
    <col min="6403" max="6656" width="11.375" style="51"/>
    <col min="6657" max="6657" width="51.875" style="51" customWidth="1"/>
    <col min="6658" max="6658" width="97.625" style="51" customWidth="1"/>
    <col min="6659" max="6912" width="11.375" style="51"/>
    <col min="6913" max="6913" width="51.875" style="51" customWidth="1"/>
    <col min="6914" max="6914" width="97.625" style="51" customWidth="1"/>
    <col min="6915" max="7168" width="11.375" style="51"/>
    <col min="7169" max="7169" width="51.875" style="51" customWidth="1"/>
    <col min="7170" max="7170" width="97.625" style="51" customWidth="1"/>
    <col min="7171" max="7424" width="11.375" style="51"/>
    <col min="7425" max="7425" width="51.875" style="51" customWidth="1"/>
    <col min="7426" max="7426" width="97.625" style="51" customWidth="1"/>
    <col min="7427" max="7680" width="11.375" style="51"/>
    <col min="7681" max="7681" width="51.875" style="51" customWidth="1"/>
    <col min="7682" max="7682" width="97.625" style="51" customWidth="1"/>
    <col min="7683" max="7936" width="11.375" style="51"/>
    <col min="7937" max="7937" width="51.875" style="51" customWidth="1"/>
    <col min="7938" max="7938" width="97.625" style="51" customWidth="1"/>
    <col min="7939" max="8192" width="11.375" style="51"/>
    <col min="8193" max="8193" width="51.875" style="51" customWidth="1"/>
    <col min="8194" max="8194" width="97.625" style="51" customWidth="1"/>
    <col min="8195" max="8448" width="11.375" style="51"/>
    <col min="8449" max="8449" width="51.875" style="51" customWidth="1"/>
    <col min="8450" max="8450" width="97.625" style="51" customWidth="1"/>
    <col min="8451" max="8704" width="11.375" style="51"/>
    <col min="8705" max="8705" width="51.875" style="51" customWidth="1"/>
    <col min="8706" max="8706" width="97.625" style="51" customWidth="1"/>
    <col min="8707" max="8960" width="11.375" style="51"/>
    <col min="8961" max="8961" width="51.875" style="51" customWidth="1"/>
    <col min="8962" max="8962" width="97.625" style="51" customWidth="1"/>
    <col min="8963" max="9216" width="11.375" style="51"/>
    <col min="9217" max="9217" width="51.875" style="51" customWidth="1"/>
    <col min="9218" max="9218" width="97.625" style="51" customWidth="1"/>
    <col min="9219" max="9472" width="11.375" style="51"/>
    <col min="9473" max="9473" width="51.875" style="51" customWidth="1"/>
    <col min="9474" max="9474" width="97.625" style="51" customWidth="1"/>
    <col min="9475" max="9728" width="11.375" style="51"/>
    <col min="9729" max="9729" width="51.875" style="51" customWidth="1"/>
    <col min="9730" max="9730" width="97.625" style="51" customWidth="1"/>
    <col min="9731" max="9984" width="11.375" style="51"/>
    <col min="9985" max="9985" width="51.875" style="51" customWidth="1"/>
    <col min="9986" max="9986" width="97.625" style="51" customWidth="1"/>
    <col min="9987" max="10240" width="11.375" style="51"/>
    <col min="10241" max="10241" width="51.875" style="51" customWidth="1"/>
    <col min="10242" max="10242" width="97.625" style="51" customWidth="1"/>
    <col min="10243" max="10496" width="11.375" style="51"/>
    <col min="10497" max="10497" width="51.875" style="51" customWidth="1"/>
    <col min="10498" max="10498" width="97.625" style="51" customWidth="1"/>
    <col min="10499" max="10752" width="11.375" style="51"/>
    <col min="10753" max="10753" width="51.875" style="51" customWidth="1"/>
    <col min="10754" max="10754" width="97.625" style="51" customWidth="1"/>
    <col min="10755" max="11008" width="11.375" style="51"/>
    <col min="11009" max="11009" width="51.875" style="51" customWidth="1"/>
    <col min="11010" max="11010" width="97.625" style="51" customWidth="1"/>
    <col min="11011" max="11264" width="11.375" style="51"/>
    <col min="11265" max="11265" width="51.875" style="51" customWidth="1"/>
    <col min="11266" max="11266" width="97.625" style="51" customWidth="1"/>
    <col min="11267" max="11520" width="11.375" style="51"/>
    <col min="11521" max="11521" width="51.875" style="51" customWidth="1"/>
    <col min="11522" max="11522" width="97.625" style="51" customWidth="1"/>
    <col min="11523" max="11776" width="11.375" style="51"/>
    <col min="11777" max="11777" width="51.875" style="51" customWidth="1"/>
    <col min="11778" max="11778" width="97.625" style="51" customWidth="1"/>
    <col min="11779" max="12032" width="11.375" style="51"/>
    <col min="12033" max="12033" width="51.875" style="51" customWidth="1"/>
    <col min="12034" max="12034" width="97.625" style="51" customWidth="1"/>
    <col min="12035" max="12288" width="11.375" style="51"/>
    <col min="12289" max="12289" width="51.875" style="51" customWidth="1"/>
    <col min="12290" max="12290" width="97.625" style="51" customWidth="1"/>
    <col min="12291" max="12544" width="11.375" style="51"/>
    <col min="12545" max="12545" width="51.875" style="51" customWidth="1"/>
    <col min="12546" max="12546" width="97.625" style="51" customWidth="1"/>
    <col min="12547" max="12800" width="11.375" style="51"/>
    <col min="12801" max="12801" width="51.875" style="51" customWidth="1"/>
    <col min="12802" max="12802" width="97.625" style="51" customWidth="1"/>
    <col min="12803" max="13056" width="11.375" style="51"/>
    <col min="13057" max="13057" width="51.875" style="51" customWidth="1"/>
    <col min="13058" max="13058" width="97.625" style="51" customWidth="1"/>
    <col min="13059" max="13312" width="11.375" style="51"/>
    <col min="13313" max="13313" width="51.875" style="51" customWidth="1"/>
    <col min="13314" max="13314" width="97.625" style="51" customWidth="1"/>
    <col min="13315" max="13568" width="11.375" style="51"/>
    <col min="13569" max="13569" width="51.875" style="51" customWidth="1"/>
    <col min="13570" max="13570" width="97.625" style="51" customWidth="1"/>
    <col min="13571" max="13824" width="11.375" style="51"/>
    <col min="13825" max="13825" width="51.875" style="51" customWidth="1"/>
    <col min="13826" max="13826" width="97.625" style="51" customWidth="1"/>
    <col min="13827" max="14080" width="11.375" style="51"/>
    <col min="14081" max="14081" width="51.875" style="51" customWidth="1"/>
    <col min="14082" max="14082" width="97.625" style="51" customWidth="1"/>
    <col min="14083" max="14336" width="11.375" style="51"/>
    <col min="14337" max="14337" width="51.875" style="51" customWidth="1"/>
    <col min="14338" max="14338" width="97.625" style="51" customWidth="1"/>
    <col min="14339" max="14592" width="11.375" style="51"/>
    <col min="14593" max="14593" width="51.875" style="51" customWidth="1"/>
    <col min="14594" max="14594" width="97.625" style="51" customWidth="1"/>
    <col min="14595" max="14848" width="11.375" style="51"/>
    <col min="14849" max="14849" width="51.875" style="51" customWidth="1"/>
    <col min="14850" max="14850" width="97.625" style="51" customWidth="1"/>
    <col min="14851" max="15104" width="11.375" style="51"/>
    <col min="15105" max="15105" width="51.875" style="51" customWidth="1"/>
    <col min="15106" max="15106" width="97.625" style="51" customWidth="1"/>
    <col min="15107" max="15360" width="11.375" style="51"/>
    <col min="15361" max="15361" width="51.875" style="51" customWidth="1"/>
    <col min="15362" max="15362" width="97.625" style="51" customWidth="1"/>
    <col min="15363" max="15616" width="11.375" style="51"/>
    <col min="15617" max="15617" width="51.875" style="51" customWidth="1"/>
    <col min="15618" max="15618" width="97.625" style="51" customWidth="1"/>
    <col min="15619" max="15872" width="11.375" style="51"/>
    <col min="15873" max="15873" width="51.875" style="51" customWidth="1"/>
    <col min="15874" max="15874" width="97.625" style="51" customWidth="1"/>
    <col min="15875" max="16128" width="11.375" style="51"/>
    <col min="16129" max="16129" width="51.875" style="51" customWidth="1"/>
    <col min="16130" max="16130" width="97.625" style="51" customWidth="1"/>
    <col min="16131" max="16384" width="11.375" style="51"/>
  </cols>
  <sheetData>
    <row r="1" spans="1:6" ht="25.55">
      <c r="A1" s="50" t="s">
        <v>86</v>
      </c>
      <c r="F1" s="117"/>
    </row>
    <row r="2" spans="1:6" s="52" customFormat="1">
      <c r="A2" s="118"/>
      <c r="B2" s="39" t="s">
        <v>49</v>
      </c>
    </row>
    <row r="3" spans="1:6" s="52" customFormat="1" ht="17.7">
      <c r="A3" s="53"/>
      <c r="B3" s="39"/>
    </row>
    <row r="4" spans="1:6" s="52" customFormat="1">
      <c r="A4" s="260" t="s">
        <v>85</v>
      </c>
      <c r="B4" s="39" t="s">
        <v>87</v>
      </c>
    </row>
    <row r="5" spans="1:6" s="52" customFormat="1" ht="30.15">
      <c r="A5" s="39" t="s">
        <v>156</v>
      </c>
      <c r="B5" s="39" t="s">
        <v>96</v>
      </c>
    </row>
    <row r="6" spans="1:6" s="52" customFormat="1">
      <c r="A6" s="52" t="s">
        <v>52</v>
      </c>
      <c r="B6" s="39" t="s">
        <v>105</v>
      </c>
    </row>
    <row r="7" spans="1:6" s="52" customFormat="1">
      <c r="B7" s="39"/>
    </row>
    <row r="8" spans="1:6" s="52" customFormat="1" ht="18.350000000000001" thickBot="1">
      <c r="A8" s="53" t="s">
        <v>157</v>
      </c>
      <c r="B8" s="39"/>
    </row>
    <row r="9" spans="1:6" s="52" customFormat="1">
      <c r="A9" s="119" t="s">
        <v>78</v>
      </c>
      <c r="B9" s="120"/>
    </row>
    <row r="10" spans="1:6" s="52" customFormat="1" ht="15.75">
      <c r="A10" s="121"/>
      <c r="B10" s="122"/>
    </row>
    <row r="11" spans="1:6" s="52" customFormat="1" ht="31.45">
      <c r="A11" s="123" t="s">
        <v>54</v>
      </c>
      <c r="B11" s="124" t="s">
        <v>55</v>
      </c>
    </row>
    <row r="12" spans="1:6" s="52" customFormat="1" ht="15.75">
      <c r="A12" s="123" t="s">
        <v>56</v>
      </c>
      <c r="B12" s="124" t="s">
        <v>378</v>
      </c>
    </row>
    <row r="13" spans="1:6" s="52" customFormat="1" ht="31.45">
      <c r="A13" s="123" t="s">
        <v>158</v>
      </c>
      <c r="B13" s="124" t="s">
        <v>58</v>
      </c>
    </row>
    <row r="14" spans="1:6" s="52" customFormat="1" ht="31.45">
      <c r="A14" s="123" t="s">
        <v>159</v>
      </c>
      <c r="B14" s="124" t="s">
        <v>60</v>
      </c>
    </row>
    <row r="15" spans="1:6" s="52" customFormat="1" ht="31.45">
      <c r="A15" s="123" t="s">
        <v>160</v>
      </c>
      <c r="B15" s="124" t="s">
        <v>62</v>
      </c>
    </row>
    <row r="16" spans="1:6" s="52" customFormat="1" ht="15.75">
      <c r="A16" s="125" t="s">
        <v>32</v>
      </c>
      <c r="B16" s="126" t="s">
        <v>161</v>
      </c>
    </row>
    <row r="17" spans="1:11" s="52" customFormat="1">
      <c r="A17" s="127" t="s">
        <v>30</v>
      </c>
      <c r="B17" s="128"/>
    </row>
    <row r="18" spans="1:11" s="52" customFormat="1">
      <c r="A18" s="123" t="s">
        <v>54</v>
      </c>
      <c r="B18" s="129"/>
    </row>
    <row r="19" spans="1:11" s="52" customFormat="1">
      <c r="A19" s="123" t="s">
        <v>56</v>
      </c>
      <c r="B19" s="129"/>
    </row>
    <row r="20" spans="1:11" s="52" customFormat="1">
      <c r="A20" s="123" t="s">
        <v>158</v>
      </c>
      <c r="B20" s="129" t="s">
        <v>39</v>
      </c>
    </row>
    <row r="21" spans="1:11" s="52" customFormat="1">
      <c r="A21" s="123" t="s">
        <v>159</v>
      </c>
      <c r="B21" s="129"/>
    </row>
    <row r="22" spans="1:11" s="52" customFormat="1">
      <c r="A22" s="123" t="s">
        <v>160</v>
      </c>
      <c r="B22" s="129"/>
    </row>
    <row r="23" spans="1:11" s="52" customFormat="1">
      <c r="A23" s="123" t="s">
        <v>32</v>
      </c>
      <c r="B23" s="129"/>
    </row>
    <row r="24" spans="1:11" s="52" customFormat="1">
      <c r="A24" s="131" t="s">
        <v>31</v>
      </c>
      <c r="B24" s="128"/>
      <c r="D24" s="74"/>
      <c r="E24" s="74"/>
      <c r="F24" s="74"/>
      <c r="G24" s="74"/>
      <c r="H24" s="74"/>
      <c r="I24" s="74"/>
      <c r="J24" s="74"/>
      <c r="K24" s="74"/>
    </row>
    <row r="25" spans="1:11" s="52" customFormat="1">
      <c r="A25" s="123" t="s">
        <v>54</v>
      </c>
      <c r="B25" s="129"/>
      <c r="D25" s="74"/>
      <c r="E25" s="74"/>
      <c r="F25" s="74"/>
      <c r="G25" s="74"/>
      <c r="H25" s="75"/>
      <c r="I25" s="74"/>
      <c r="J25" s="74"/>
      <c r="K25" s="74"/>
    </row>
    <row r="26" spans="1:11" s="52" customFormat="1">
      <c r="A26" s="123" t="s">
        <v>56</v>
      </c>
      <c r="B26" s="129"/>
      <c r="D26" s="74"/>
      <c r="E26" s="74"/>
      <c r="F26" s="58"/>
      <c r="G26" s="74"/>
      <c r="H26" s="74"/>
      <c r="I26" s="132"/>
      <c r="J26" s="74"/>
      <c r="K26" s="74"/>
    </row>
    <row r="27" spans="1:11" s="52" customFormat="1">
      <c r="A27" s="123" t="s">
        <v>158</v>
      </c>
      <c r="B27" s="129" t="s">
        <v>39</v>
      </c>
      <c r="D27" s="75"/>
      <c r="E27" s="75"/>
      <c r="F27" s="75"/>
      <c r="G27" s="74"/>
      <c r="H27" s="74"/>
      <c r="I27" s="74"/>
      <c r="J27" s="74"/>
      <c r="K27" s="74"/>
    </row>
    <row r="28" spans="1:11" s="52" customFormat="1" ht="14.25" customHeight="1">
      <c r="A28" s="123" t="s">
        <v>159</v>
      </c>
      <c r="B28" s="129"/>
      <c r="D28" s="77"/>
      <c r="E28" s="77"/>
      <c r="F28" s="132"/>
      <c r="G28" s="132"/>
      <c r="H28" s="132"/>
      <c r="I28" s="74"/>
      <c r="J28" s="74"/>
      <c r="K28" s="74"/>
    </row>
    <row r="29" spans="1:11" s="52" customFormat="1">
      <c r="A29" s="123" t="s">
        <v>160</v>
      </c>
      <c r="B29" s="129"/>
      <c r="D29" s="74"/>
      <c r="E29" s="74"/>
      <c r="F29" s="133"/>
      <c r="G29" s="132"/>
      <c r="H29" s="74"/>
      <c r="I29" s="74"/>
      <c r="J29" s="74"/>
      <c r="K29" s="74"/>
    </row>
    <row r="30" spans="1:11" s="52" customFormat="1">
      <c r="A30" s="125" t="s">
        <v>32</v>
      </c>
      <c r="B30" s="134"/>
      <c r="D30" s="74"/>
      <c r="E30" s="74"/>
      <c r="F30" s="74"/>
      <c r="G30" s="74"/>
      <c r="H30" s="74"/>
      <c r="I30" s="74"/>
      <c r="J30" s="74"/>
      <c r="K30" s="74"/>
    </row>
    <row r="31" spans="1:11" s="52" customFormat="1">
      <c r="A31" s="127" t="s">
        <v>11</v>
      </c>
      <c r="B31" s="129"/>
      <c r="D31" s="74"/>
      <c r="E31" s="74"/>
      <c r="F31" s="75"/>
      <c r="G31" s="75"/>
      <c r="H31" s="74"/>
      <c r="I31" s="74"/>
      <c r="J31" s="74"/>
      <c r="K31" s="74"/>
    </row>
    <row r="32" spans="1:11" s="52" customFormat="1">
      <c r="A32" s="123" t="s">
        <v>54</v>
      </c>
      <c r="B32" s="129"/>
      <c r="D32" s="74"/>
      <c r="E32" s="74"/>
      <c r="F32" s="74"/>
      <c r="G32" s="74"/>
      <c r="H32" s="74"/>
      <c r="I32" s="74"/>
      <c r="J32" s="74"/>
      <c r="K32" s="74"/>
    </row>
    <row r="33" spans="1:11" s="52" customFormat="1">
      <c r="A33" s="123" t="s">
        <v>56</v>
      </c>
      <c r="B33" s="129"/>
      <c r="D33" s="74"/>
      <c r="E33" s="74"/>
      <c r="F33" s="74"/>
      <c r="G33" s="74"/>
      <c r="H33" s="74"/>
      <c r="I33" s="74"/>
      <c r="J33" s="74"/>
      <c r="K33" s="74"/>
    </row>
    <row r="34" spans="1:11" s="52" customFormat="1">
      <c r="A34" s="123" t="s">
        <v>158</v>
      </c>
      <c r="B34" s="129" t="s">
        <v>39</v>
      </c>
      <c r="D34" s="74"/>
      <c r="E34" s="74"/>
      <c r="F34" s="74"/>
      <c r="G34" s="74"/>
      <c r="H34" s="74"/>
      <c r="I34" s="74"/>
      <c r="J34" s="74"/>
      <c r="K34" s="74"/>
    </row>
    <row r="35" spans="1:11" s="52" customFormat="1">
      <c r="A35" s="123" t="s">
        <v>159</v>
      </c>
      <c r="B35" s="129"/>
      <c r="D35" s="74"/>
      <c r="E35" s="74"/>
      <c r="F35" s="74"/>
      <c r="G35" s="74"/>
      <c r="H35" s="74"/>
      <c r="I35" s="74"/>
      <c r="J35" s="74"/>
      <c r="K35" s="74"/>
    </row>
    <row r="36" spans="1:11" s="52" customFormat="1">
      <c r="A36" s="123" t="s">
        <v>160</v>
      </c>
      <c r="B36" s="129"/>
      <c r="D36" s="74"/>
      <c r="E36" s="74"/>
      <c r="F36" s="74"/>
      <c r="G36" s="74"/>
      <c r="H36" s="74"/>
      <c r="I36" s="74"/>
      <c r="J36" s="74"/>
      <c r="K36" s="74"/>
    </row>
    <row r="37" spans="1:11" s="52" customFormat="1">
      <c r="A37" s="123" t="s">
        <v>32</v>
      </c>
      <c r="B37" s="134"/>
      <c r="D37" s="74"/>
      <c r="E37" s="74"/>
      <c r="F37" s="74"/>
      <c r="G37" s="74"/>
      <c r="H37" s="135"/>
      <c r="I37" s="74"/>
      <c r="J37" s="74"/>
      <c r="K37" s="74"/>
    </row>
    <row r="38" spans="1:11" s="52" customFormat="1">
      <c r="A38" s="131" t="s">
        <v>12</v>
      </c>
      <c r="B38" s="128"/>
      <c r="D38" s="74"/>
      <c r="E38" s="74"/>
      <c r="F38" s="74"/>
      <c r="G38" s="74"/>
      <c r="H38" s="74"/>
      <c r="I38" s="74"/>
      <c r="J38" s="74"/>
      <c r="K38" s="74"/>
    </row>
    <row r="39" spans="1:11" s="52" customFormat="1">
      <c r="A39" s="123" t="s">
        <v>54</v>
      </c>
      <c r="B39" s="129"/>
      <c r="D39" s="74"/>
      <c r="E39" s="74"/>
      <c r="F39" s="74"/>
      <c r="G39" s="80"/>
      <c r="H39" s="74"/>
      <c r="I39" s="74"/>
      <c r="J39" s="74"/>
      <c r="K39" s="74"/>
    </row>
    <row r="40" spans="1:11" s="52" customFormat="1">
      <c r="A40" s="123" t="s">
        <v>56</v>
      </c>
      <c r="B40" s="129"/>
      <c r="D40" s="74"/>
      <c r="E40" s="74"/>
      <c r="F40" s="74"/>
      <c r="G40" s="80"/>
      <c r="H40" s="74"/>
      <c r="I40" s="74"/>
      <c r="J40" s="74"/>
      <c r="K40" s="74"/>
    </row>
    <row r="41" spans="1:11" s="52" customFormat="1">
      <c r="A41" s="123" t="s">
        <v>158</v>
      </c>
      <c r="B41" s="129" t="s">
        <v>138</v>
      </c>
      <c r="D41" s="74"/>
      <c r="E41" s="74"/>
      <c r="F41" s="75"/>
      <c r="G41" s="75"/>
      <c r="H41" s="74"/>
      <c r="I41" s="74"/>
      <c r="J41" s="74"/>
      <c r="K41" s="74"/>
    </row>
    <row r="42" spans="1:11" s="52" customFormat="1">
      <c r="A42" s="123" t="s">
        <v>159</v>
      </c>
      <c r="B42" s="129"/>
      <c r="D42" s="74"/>
      <c r="E42" s="74"/>
      <c r="F42" s="80"/>
      <c r="G42" s="80"/>
      <c r="H42" s="80"/>
      <c r="I42" s="80"/>
      <c r="J42" s="80"/>
      <c r="K42" s="74"/>
    </row>
    <row r="43" spans="1:11" s="52" customFormat="1">
      <c r="A43" s="123" t="s">
        <v>160</v>
      </c>
      <c r="B43" s="129"/>
      <c r="D43" s="74"/>
      <c r="E43" s="74"/>
      <c r="F43" s="80"/>
      <c r="G43" s="80"/>
      <c r="H43" s="80"/>
      <c r="I43" s="80"/>
      <c r="J43" s="80"/>
      <c r="K43" s="74"/>
    </row>
    <row r="44" spans="1:11" s="52" customFormat="1">
      <c r="A44" s="125" t="s">
        <v>32</v>
      </c>
      <c r="B44" s="134"/>
      <c r="D44" s="74"/>
      <c r="E44" s="74"/>
      <c r="F44" s="80"/>
      <c r="G44" s="80"/>
      <c r="H44" s="80"/>
      <c r="I44" s="80"/>
      <c r="J44" s="80"/>
      <c r="K44" s="74"/>
    </row>
    <row r="45" spans="1:11" s="52" customFormat="1">
      <c r="A45" s="127" t="s">
        <v>9</v>
      </c>
      <c r="B45" s="129"/>
      <c r="D45" s="74"/>
      <c r="E45" s="74"/>
      <c r="F45" s="80"/>
      <c r="G45" s="80"/>
      <c r="H45" s="80"/>
      <c r="I45" s="80"/>
      <c r="J45" s="80"/>
      <c r="K45" s="74"/>
    </row>
    <row r="46" spans="1:11" s="52" customFormat="1">
      <c r="A46" s="123" t="s">
        <v>54</v>
      </c>
      <c r="B46" s="129" t="s">
        <v>37</v>
      </c>
      <c r="D46" s="74"/>
      <c r="E46" s="74"/>
      <c r="F46" s="74"/>
      <c r="G46" s="74"/>
      <c r="H46" s="74"/>
      <c r="I46" s="74"/>
      <c r="J46" s="74"/>
      <c r="K46" s="74"/>
    </row>
    <row r="47" spans="1:11" s="52" customFormat="1">
      <c r="A47" s="123" t="s">
        <v>56</v>
      </c>
      <c r="B47" s="129"/>
      <c r="D47" s="74"/>
      <c r="E47" s="74"/>
      <c r="F47" s="74"/>
      <c r="G47" s="74"/>
      <c r="H47" s="74"/>
      <c r="I47" s="74"/>
      <c r="J47" s="74"/>
      <c r="K47" s="74"/>
    </row>
    <row r="48" spans="1:11" s="52" customFormat="1" ht="45.2">
      <c r="A48" s="123" t="s">
        <v>158</v>
      </c>
      <c r="B48" s="129" t="s">
        <v>139</v>
      </c>
      <c r="D48" s="74"/>
      <c r="E48" s="74"/>
      <c r="F48" s="74"/>
      <c r="G48" s="74"/>
      <c r="H48" s="74"/>
      <c r="I48" s="74"/>
      <c r="J48" s="74"/>
      <c r="K48" s="74"/>
    </row>
    <row r="49" spans="1:11" s="52" customFormat="1">
      <c r="A49" s="123" t="s">
        <v>159</v>
      </c>
      <c r="B49" s="129"/>
      <c r="D49" s="74"/>
      <c r="E49" s="74"/>
      <c r="F49" s="74"/>
      <c r="G49" s="74"/>
      <c r="H49" s="74"/>
      <c r="I49" s="74"/>
      <c r="J49" s="74"/>
      <c r="K49" s="74"/>
    </row>
    <row r="50" spans="1:11" s="52" customFormat="1">
      <c r="A50" s="123" t="s">
        <v>160</v>
      </c>
      <c r="B50" s="129"/>
      <c r="D50" s="74"/>
      <c r="E50" s="74"/>
      <c r="F50" s="74"/>
      <c r="G50" s="74"/>
      <c r="H50" s="74"/>
      <c r="I50" s="74"/>
      <c r="J50" s="74"/>
      <c r="K50" s="74"/>
    </row>
    <row r="51" spans="1:11" s="52" customFormat="1">
      <c r="A51" s="123" t="s">
        <v>32</v>
      </c>
      <c r="B51" s="129"/>
      <c r="D51" s="74"/>
      <c r="E51" s="74"/>
      <c r="F51" s="74"/>
      <c r="G51" s="74"/>
      <c r="H51" s="74"/>
      <c r="I51" s="74"/>
      <c r="J51" s="74"/>
      <c r="K51" s="74"/>
    </row>
    <row r="52" spans="1:11" s="52" customFormat="1">
      <c r="A52" s="131" t="s">
        <v>5</v>
      </c>
      <c r="B52" s="128"/>
      <c r="D52" s="74"/>
      <c r="E52" s="74"/>
      <c r="F52" s="74"/>
      <c r="G52" s="74"/>
      <c r="H52" s="74"/>
      <c r="I52" s="74"/>
      <c r="J52" s="74"/>
      <c r="K52" s="74"/>
    </row>
    <row r="53" spans="1:11" s="52" customFormat="1">
      <c r="A53" s="123" t="s">
        <v>54</v>
      </c>
      <c r="B53" s="129" t="s">
        <v>37</v>
      </c>
      <c r="D53" s="74"/>
      <c r="E53" s="74"/>
      <c r="F53" s="74"/>
      <c r="G53" s="74"/>
      <c r="H53" s="74"/>
      <c r="I53" s="74"/>
      <c r="J53" s="74"/>
      <c r="K53" s="74"/>
    </row>
    <row r="54" spans="1:11" s="52" customFormat="1">
      <c r="A54" s="123" t="s">
        <v>56</v>
      </c>
      <c r="B54" s="129"/>
      <c r="D54" s="74"/>
      <c r="E54" s="74"/>
      <c r="F54" s="74"/>
      <c r="G54" s="74"/>
      <c r="H54" s="74"/>
      <c r="I54" s="74"/>
      <c r="J54" s="74"/>
      <c r="K54" s="74"/>
    </row>
    <row r="55" spans="1:11" s="52" customFormat="1" ht="30.15">
      <c r="A55" s="123" t="s">
        <v>158</v>
      </c>
      <c r="B55" s="129" t="s">
        <v>194</v>
      </c>
      <c r="D55" s="74"/>
      <c r="E55" s="74"/>
      <c r="F55" s="74"/>
      <c r="G55" s="74"/>
      <c r="H55" s="74"/>
      <c r="I55" s="74"/>
      <c r="J55" s="74"/>
      <c r="K55" s="74"/>
    </row>
    <row r="56" spans="1:11" s="52" customFormat="1">
      <c r="A56" s="123" t="s">
        <v>159</v>
      </c>
      <c r="B56" s="129"/>
      <c r="D56" s="74"/>
      <c r="E56" s="74"/>
      <c r="F56" s="74"/>
      <c r="G56" s="74"/>
      <c r="H56" s="74"/>
      <c r="I56" s="74"/>
      <c r="J56" s="74"/>
      <c r="K56" s="74"/>
    </row>
    <row r="57" spans="1:11" s="52" customFormat="1" ht="30.15">
      <c r="A57" s="123" t="s">
        <v>160</v>
      </c>
      <c r="B57" s="130" t="s">
        <v>162</v>
      </c>
      <c r="D57" s="74"/>
      <c r="E57" s="74"/>
      <c r="F57" s="74"/>
      <c r="G57" s="74"/>
      <c r="H57" s="74"/>
      <c r="I57" s="74"/>
      <c r="J57" s="74"/>
      <c r="K57" s="74"/>
    </row>
    <row r="58" spans="1:11" s="52" customFormat="1">
      <c r="A58" s="125" t="s">
        <v>32</v>
      </c>
      <c r="B58" s="136" t="s">
        <v>163</v>
      </c>
      <c r="D58" s="74"/>
      <c r="E58" s="74"/>
      <c r="F58" s="74"/>
      <c r="G58" s="74"/>
      <c r="H58" s="74"/>
      <c r="I58" s="74"/>
      <c r="J58" s="74"/>
      <c r="K58" s="74"/>
    </row>
    <row r="59" spans="1:11" s="52" customFormat="1">
      <c r="A59" s="131" t="s">
        <v>13</v>
      </c>
      <c r="B59" s="128"/>
      <c r="D59" s="74"/>
      <c r="E59" s="74"/>
      <c r="F59" s="74"/>
      <c r="G59" s="74"/>
      <c r="H59" s="74"/>
      <c r="I59" s="74"/>
      <c r="J59" s="74"/>
      <c r="K59" s="74"/>
    </row>
    <row r="60" spans="1:11" s="52" customFormat="1">
      <c r="A60" s="123" t="s">
        <v>54</v>
      </c>
      <c r="B60" s="129"/>
    </row>
    <row r="61" spans="1:11" s="52" customFormat="1">
      <c r="A61" s="123" t="s">
        <v>56</v>
      </c>
      <c r="B61" s="130"/>
    </row>
    <row r="62" spans="1:11" s="52" customFormat="1">
      <c r="A62" s="123" t="s">
        <v>158</v>
      </c>
      <c r="B62" s="129" t="s">
        <v>39</v>
      </c>
    </row>
    <row r="63" spans="1:11" s="52" customFormat="1">
      <c r="A63" s="123" t="s">
        <v>159</v>
      </c>
      <c r="B63" s="129"/>
    </row>
    <row r="64" spans="1:11" s="52" customFormat="1">
      <c r="A64" s="123" t="s">
        <v>160</v>
      </c>
      <c r="B64" s="129"/>
    </row>
    <row r="65" spans="1:2" s="52" customFormat="1">
      <c r="A65" s="125" t="s">
        <v>32</v>
      </c>
      <c r="B65" s="134"/>
    </row>
    <row r="66" spans="1:2" s="52" customFormat="1">
      <c r="A66" s="127" t="s">
        <v>218</v>
      </c>
      <c r="B66" s="129"/>
    </row>
    <row r="67" spans="1:2" s="52" customFormat="1">
      <c r="A67" s="123" t="s">
        <v>164</v>
      </c>
      <c r="B67" s="129"/>
    </row>
    <row r="68" spans="1:2" s="52" customFormat="1">
      <c r="A68" s="123" t="s">
        <v>165</v>
      </c>
      <c r="B68" s="129"/>
    </row>
    <row r="69" spans="1:2" s="52" customFormat="1">
      <c r="A69" s="123" t="s">
        <v>158</v>
      </c>
      <c r="B69" s="129" t="s">
        <v>39</v>
      </c>
    </row>
    <row r="70" spans="1:2" s="52" customFormat="1">
      <c r="A70" s="123" t="s">
        <v>159</v>
      </c>
      <c r="B70" s="129"/>
    </row>
    <row r="71" spans="1:2" s="52" customFormat="1">
      <c r="A71" s="123" t="s">
        <v>160</v>
      </c>
      <c r="B71" s="129"/>
    </row>
    <row r="72" spans="1:2" s="52" customFormat="1">
      <c r="A72" s="123" t="s">
        <v>32</v>
      </c>
      <c r="B72" s="129"/>
    </row>
    <row r="73" spans="1:2" s="52" customFormat="1">
      <c r="A73" s="131" t="s">
        <v>14</v>
      </c>
      <c r="B73" s="128"/>
    </row>
    <row r="74" spans="1:2" s="52" customFormat="1">
      <c r="A74" s="123" t="s">
        <v>54</v>
      </c>
      <c r="B74" s="129" t="s">
        <v>35</v>
      </c>
    </row>
    <row r="75" spans="1:2" s="52" customFormat="1">
      <c r="A75" s="123" t="s">
        <v>56</v>
      </c>
      <c r="B75" s="130" t="s">
        <v>67</v>
      </c>
    </row>
    <row r="76" spans="1:2" s="52" customFormat="1" ht="60.25">
      <c r="A76" s="123" t="s">
        <v>158</v>
      </c>
      <c r="B76" s="129" t="s">
        <v>195</v>
      </c>
    </row>
    <row r="77" spans="1:2" s="52" customFormat="1">
      <c r="A77" s="123" t="s">
        <v>159</v>
      </c>
      <c r="B77" s="129"/>
    </row>
    <row r="78" spans="1:2" s="52" customFormat="1">
      <c r="A78" s="123" t="s">
        <v>160</v>
      </c>
      <c r="B78" s="129"/>
    </row>
    <row r="79" spans="1:2" s="52" customFormat="1">
      <c r="A79" s="123" t="s">
        <v>32</v>
      </c>
      <c r="B79" s="134"/>
    </row>
    <row r="80" spans="1:2" s="52" customFormat="1">
      <c r="A80" s="131" t="s">
        <v>353</v>
      </c>
      <c r="B80" s="128"/>
    </row>
    <row r="81" spans="1:2" s="52" customFormat="1">
      <c r="A81" s="123" t="s">
        <v>54</v>
      </c>
      <c r="B81" s="129" t="s">
        <v>37</v>
      </c>
    </row>
    <row r="82" spans="1:2" s="52" customFormat="1">
      <c r="A82" s="123" t="s">
        <v>56</v>
      </c>
      <c r="B82" s="130" t="s">
        <v>67</v>
      </c>
    </row>
    <row r="83" spans="1:2" s="52" customFormat="1" ht="60.25">
      <c r="A83" s="123" t="s">
        <v>158</v>
      </c>
      <c r="B83" s="129" t="s">
        <v>195</v>
      </c>
    </row>
    <row r="84" spans="1:2" s="52" customFormat="1">
      <c r="A84" s="123" t="s">
        <v>159</v>
      </c>
      <c r="B84" s="129"/>
    </row>
    <row r="85" spans="1:2" s="52" customFormat="1">
      <c r="A85" s="123" t="s">
        <v>160</v>
      </c>
      <c r="B85" s="129"/>
    </row>
    <row r="86" spans="1:2" s="52" customFormat="1">
      <c r="A86" s="123" t="s">
        <v>32</v>
      </c>
      <c r="B86" s="134"/>
    </row>
    <row r="87" spans="1:2" s="52" customFormat="1">
      <c r="A87" s="131" t="s">
        <v>354</v>
      </c>
      <c r="B87" s="128"/>
    </row>
    <row r="88" spans="1:2" s="52" customFormat="1">
      <c r="A88" s="123" t="s">
        <v>54</v>
      </c>
      <c r="B88" s="225" t="str">
        <f>IF(B118="","",B118)</f>
        <v/>
      </c>
    </row>
    <row r="89" spans="1:2" s="52" customFormat="1">
      <c r="A89" s="123" t="s">
        <v>56</v>
      </c>
      <c r="B89" s="225" t="str">
        <f>IF(B119="","",B119)</f>
        <v/>
      </c>
    </row>
    <row r="90" spans="1:2" s="52" customFormat="1">
      <c r="A90" s="123" t="s">
        <v>158</v>
      </c>
      <c r="B90" s="225" t="str">
        <f>IF(B122="","",B122)</f>
        <v/>
      </c>
    </row>
    <row r="91" spans="1:2" s="52" customFormat="1">
      <c r="A91" s="123" t="s">
        <v>159</v>
      </c>
      <c r="B91" s="225" t="str">
        <f>IF(B123="","",B123)</f>
        <v xml:space="preserve"> http://www.environment-agency.gov.uk/business/sectors/32771.aspx Retrieved 03/13. </v>
      </c>
    </row>
    <row r="92" spans="1:2" s="52" customFormat="1">
      <c r="A92" s="123" t="s">
        <v>160</v>
      </c>
      <c r="B92" s="225" t="str">
        <f>IF(B124="","",B124)</f>
        <v/>
      </c>
    </row>
    <row r="93" spans="1:2" s="52" customFormat="1">
      <c r="A93" s="123" t="s">
        <v>32</v>
      </c>
      <c r="B93" s="225" t="str">
        <f>IF(B125="","",B125)</f>
        <v/>
      </c>
    </row>
    <row r="94" spans="1:2" s="52" customFormat="1">
      <c r="A94" s="131" t="s">
        <v>15</v>
      </c>
      <c r="B94" s="128"/>
    </row>
    <row r="95" spans="1:2" s="52" customFormat="1">
      <c r="A95" s="123" t="s">
        <v>164</v>
      </c>
      <c r="B95" s="129"/>
    </row>
    <row r="96" spans="1:2" s="52" customFormat="1">
      <c r="A96" s="123" t="s">
        <v>165</v>
      </c>
      <c r="B96" s="130"/>
    </row>
    <row r="97" spans="1:4" s="52" customFormat="1" ht="30.15">
      <c r="A97" s="123" t="s">
        <v>158</v>
      </c>
      <c r="B97" s="129" t="s">
        <v>166</v>
      </c>
      <c r="D97" s="81"/>
    </row>
    <row r="98" spans="1:4" s="52" customFormat="1">
      <c r="A98" s="123" t="s">
        <v>159</v>
      </c>
      <c r="B98" s="129"/>
      <c r="D98" s="137"/>
    </row>
    <row r="99" spans="1:4" s="52" customFormat="1">
      <c r="A99" s="123" t="s">
        <v>160</v>
      </c>
      <c r="B99" s="129"/>
      <c r="D99" s="51"/>
    </row>
    <row r="100" spans="1:4" s="52" customFormat="1">
      <c r="A100" s="125" t="s">
        <v>32</v>
      </c>
      <c r="B100" s="136"/>
      <c r="D100" s="51"/>
    </row>
    <row r="101" spans="1:4" s="52" customFormat="1">
      <c r="A101" s="127" t="s">
        <v>16</v>
      </c>
      <c r="B101" s="129"/>
      <c r="D101" s="51"/>
    </row>
    <row r="102" spans="1:4" s="52" customFormat="1">
      <c r="A102" s="123" t="s">
        <v>54</v>
      </c>
      <c r="B102" s="129" t="s">
        <v>37</v>
      </c>
      <c r="D102" s="51"/>
    </row>
    <row r="103" spans="1:4" s="52" customFormat="1">
      <c r="A103" s="123" t="s">
        <v>56</v>
      </c>
      <c r="B103" s="129"/>
      <c r="D103" s="51"/>
    </row>
    <row r="104" spans="1:4" s="52" customFormat="1" ht="30.15">
      <c r="A104" s="123" t="s">
        <v>158</v>
      </c>
      <c r="B104" s="129" t="s">
        <v>167</v>
      </c>
      <c r="D104" s="51"/>
    </row>
    <row r="105" spans="1:4" s="52" customFormat="1">
      <c r="A105" s="123" t="s">
        <v>159</v>
      </c>
      <c r="B105" s="129"/>
      <c r="D105" s="51"/>
    </row>
    <row r="106" spans="1:4" s="52" customFormat="1">
      <c r="A106" s="123" t="s">
        <v>160</v>
      </c>
      <c r="B106" s="129" t="s">
        <v>168</v>
      </c>
      <c r="D106" s="51"/>
    </row>
    <row r="107" spans="1:4" s="52" customFormat="1" ht="15.75" thickBot="1">
      <c r="A107" s="138" t="s">
        <v>32</v>
      </c>
      <c r="B107" s="139" t="s">
        <v>196</v>
      </c>
      <c r="D107" s="51"/>
    </row>
    <row r="108" spans="1:4" s="52" customFormat="1">
      <c r="A108" s="127" t="s">
        <v>212</v>
      </c>
      <c r="B108" s="129"/>
      <c r="D108" s="51"/>
    </row>
    <row r="109" spans="1:4" s="52" customFormat="1">
      <c r="A109" s="123" t="s">
        <v>54</v>
      </c>
      <c r="B109" s="36" t="s">
        <v>37</v>
      </c>
      <c r="D109" s="51"/>
    </row>
    <row r="110" spans="1:4" s="52" customFormat="1">
      <c r="A110" s="123" t="s">
        <v>56</v>
      </c>
      <c r="B110" s="36"/>
      <c r="D110" s="51"/>
    </row>
    <row r="111" spans="1:4" s="52" customFormat="1" ht="90.35">
      <c r="A111" s="123" t="s">
        <v>158</v>
      </c>
      <c r="B111" s="36" t="s">
        <v>216</v>
      </c>
      <c r="D111" s="51"/>
    </row>
    <row r="112" spans="1:4" s="52" customFormat="1">
      <c r="A112" s="123" t="s">
        <v>159</v>
      </c>
      <c r="B112" s="36"/>
      <c r="D112" s="51"/>
    </row>
    <row r="113" spans="1:4" s="52" customFormat="1">
      <c r="A113" s="123" t="s">
        <v>160</v>
      </c>
      <c r="B113" s="36"/>
      <c r="D113" s="51"/>
    </row>
    <row r="114" spans="1:4" s="52" customFormat="1" ht="15.75" thickBot="1">
      <c r="A114" s="138" t="s">
        <v>32</v>
      </c>
      <c r="B114" s="49" t="s">
        <v>123</v>
      </c>
      <c r="D114" s="51"/>
    </row>
    <row r="115" spans="1:4" s="52" customFormat="1" ht="15.75" thickBot="1">
      <c r="A115" s="140"/>
      <c r="B115" s="56"/>
      <c r="D115" s="51"/>
    </row>
    <row r="116" spans="1:4" s="52" customFormat="1">
      <c r="A116" s="119" t="s">
        <v>79</v>
      </c>
      <c r="B116" s="120"/>
      <c r="D116" s="51"/>
    </row>
    <row r="117" spans="1:4" s="52" customFormat="1">
      <c r="A117" s="131" t="s">
        <v>17</v>
      </c>
      <c r="B117" s="128"/>
      <c r="D117" s="51"/>
    </row>
    <row r="118" spans="1:4" s="52" customFormat="1">
      <c r="A118" s="123" t="s">
        <v>54</v>
      </c>
      <c r="B118" s="129"/>
      <c r="D118" s="51"/>
    </row>
    <row r="119" spans="1:4" s="52" customFormat="1">
      <c r="A119" s="123" t="s">
        <v>56</v>
      </c>
      <c r="B119" s="129"/>
      <c r="D119" s="51"/>
    </row>
    <row r="120" spans="1:4" s="52" customFormat="1">
      <c r="A120" s="123" t="s">
        <v>158</v>
      </c>
      <c r="B120" s="130" t="s">
        <v>169</v>
      </c>
      <c r="D120" s="51"/>
    </row>
    <row r="121" spans="1:4" s="52" customFormat="1">
      <c r="A121" s="123" t="s">
        <v>159</v>
      </c>
      <c r="B121" s="130"/>
      <c r="D121" s="51"/>
    </row>
    <row r="122" spans="1:4" s="52" customFormat="1">
      <c r="A122" s="123" t="s">
        <v>160</v>
      </c>
      <c r="B122" s="130"/>
      <c r="D122" s="51"/>
    </row>
    <row r="123" spans="1:4">
      <c r="A123" s="123" t="s">
        <v>32</v>
      </c>
      <c r="B123" s="130" t="s">
        <v>170</v>
      </c>
    </row>
    <row r="124" spans="1:4">
      <c r="A124" s="131" t="s">
        <v>18</v>
      </c>
      <c r="B124" s="128"/>
    </row>
    <row r="125" spans="1:4">
      <c r="A125" s="123" t="s">
        <v>54</v>
      </c>
      <c r="B125" s="129"/>
    </row>
    <row r="126" spans="1:4">
      <c r="A126" s="123" t="s">
        <v>56</v>
      </c>
      <c r="B126" s="129"/>
    </row>
    <row r="127" spans="1:4">
      <c r="A127" s="123" t="s">
        <v>158</v>
      </c>
      <c r="B127" s="130" t="s">
        <v>169</v>
      </c>
    </row>
    <row r="128" spans="1:4">
      <c r="A128" s="123" t="s">
        <v>159</v>
      </c>
      <c r="B128" s="129"/>
    </row>
    <row r="129" spans="1:3">
      <c r="A129" s="123" t="s">
        <v>160</v>
      </c>
      <c r="B129" s="129"/>
    </row>
    <row r="130" spans="1:3">
      <c r="A130" s="125" t="s">
        <v>32</v>
      </c>
      <c r="B130" s="150" t="s">
        <v>170</v>
      </c>
    </row>
    <row r="131" spans="1:3">
      <c r="A131" s="131" t="s">
        <v>19</v>
      </c>
      <c r="B131" s="128"/>
    </row>
    <row r="132" spans="1:3">
      <c r="A132" s="123" t="s">
        <v>54</v>
      </c>
      <c r="B132" s="129"/>
    </row>
    <row r="133" spans="1:3">
      <c r="A133" s="123" t="s">
        <v>56</v>
      </c>
      <c r="B133" s="129"/>
    </row>
    <row r="134" spans="1:3">
      <c r="A134" s="123" t="s">
        <v>158</v>
      </c>
      <c r="B134" s="130" t="s">
        <v>350</v>
      </c>
    </row>
    <row r="135" spans="1:3">
      <c r="A135" s="123" t="s">
        <v>159</v>
      </c>
      <c r="B135" s="129"/>
    </row>
    <row r="136" spans="1:3">
      <c r="A136" s="123" t="s">
        <v>160</v>
      </c>
      <c r="B136" s="129"/>
    </row>
    <row r="137" spans="1:3">
      <c r="A137" s="125" t="s">
        <v>32</v>
      </c>
      <c r="B137" s="150" t="s">
        <v>170</v>
      </c>
    </row>
    <row r="138" spans="1:3">
      <c r="A138" s="127" t="s">
        <v>21</v>
      </c>
      <c r="B138" s="129"/>
    </row>
    <row r="139" spans="1:3">
      <c r="A139" s="123" t="s">
        <v>54</v>
      </c>
      <c r="B139" s="129" t="s">
        <v>35</v>
      </c>
    </row>
    <row r="140" spans="1:3">
      <c r="A140" s="123" t="s">
        <v>56</v>
      </c>
      <c r="B140" s="130"/>
      <c r="C140" s="141"/>
    </row>
    <row r="141" spans="1:3" ht="60.25">
      <c r="A141" s="123" t="s">
        <v>158</v>
      </c>
      <c r="B141" s="129" t="s">
        <v>197</v>
      </c>
    </row>
    <row r="142" spans="1:3">
      <c r="A142" s="123" t="s">
        <v>159</v>
      </c>
      <c r="B142" s="129"/>
    </row>
    <row r="143" spans="1:3">
      <c r="A143" s="123" t="s">
        <v>160</v>
      </c>
      <c r="B143" s="129"/>
    </row>
    <row r="144" spans="1:3">
      <c r="A144" s="125" t="s">
        <v>32</v>
      </c>
      <c r="B144" s="134"/>
    </row>
    <row r="145" spans="1:11" s="52" customFormat="1">
      <c r="A145" s="127" t="s">
        <v>7</v>
      </c>
      <c r="B145" s="129"/>
      <c r="D145" s="51"/>
      <c r="E145" s="51"/>
      <c r="F145" s="51"/>
      <c r="G145" s="51"/>
      <c r="H145" s="51"/>
      <c r="I145" s="51"/>
      <c r="J145" s="51"/>
      <c r="K145" s="51"/>
    </row>
    <row r="146" spans="1:11" s="52" customFormat="1">
      <c r="A146" s="123" t="s">
        <v>54</v>
      </c>
      <c r="B146" s="130"/>
      <c r="D146" s="51"/>
      <c r="E146" s="51"/>
      <c r="F146" s="51"/>
      <c r="G146" s="51"/>
      <c r="H146" s="51"/>
      <c r="I146" s="51"/>
      <c r="J146" s="51"/>
      <c r="K146" s="51"/>
    </row>
    <row r="147" spans="1:11" s="52" customFormat="1">
      <c r="A147" s="123" t="s">
        <v>56</v>
      </c>
      <c r="B147" s="130"/>
      <c r="D147" s="51"/>
      <c r="E147" s="51"/>
      <c r="F147" s="51"/>
      <c r="G147" s="51"/>
      <c r="H147" s="51"/>
      <c r="I147" s="51"/>
      <c r="J147" s="51"/>
      <c r="K147" s="51"/>
    </row>
    <row r="148" spans="1:11" s="52" customFormat="1">
      <c r="A148" s="123" t="s">
        <v>158</v>
      </c>
      <c r="B148" s="129" t="s">
        <v>39</v>
      </c>
      <c r="D148" s="51"/>
      <c r="E148" s="51"/>
      <c r="F148" s="51"/>
      <c r="G148" s="51"/>
      <c r="H148" s="51"/>
      <c r="I148" s="51"/>
      <c r="J148" s="51"/>
      <c r="K148" s="51"/>
    </row>
    <row r="149" spans="1:11" s="52" customFormat="1">
      <c r="A149" s="123" t="s">
        <v>159</v>
      </c>
      <c r="B149" s="129"/>
      <c r="D149" s="51"/>
      <c r="E149" s="51"/>
      <c r="F149" s="51"/>
      <c r="G149" s="51"/>
      <c r="H149" s="51"/>
      <c r="I149" s="51"/>
      <c r="J149" s="51"/>
      <c r="K149" s="51"/>
    </row>
    <row r="150" spans="1:11" s="52" customFormat="1">
      <c r="A150" s="123" t="s">
        <v>160</v>
      </c>
      <c r="B150" s="129"/>
      <c r="D150" s="51"/>
      <c r="E150" s="51"/>
      <c r="F150" s="51"/>
      <c r="G150" s="51"/>
      <c r="H150" s="51"/>
      <c r="I150" s="51"/>
      <c r="J150" s="51"/>
      <c r="K150" s="51"/>
    </row>
    <row r="151" spans="1:11" s="52" customFormat="1">
      <c r="A151" s="125" t="s">
        <v>32</v>
      </c>
      <c r="B151" s="134"/>
      <c r="D151" s="51"/>
      <c r="E151" s="51"/>
      <c r="F151" s="51"/>
      <c r="G151" s="51"/>
      <c r="H151" s="51"/>
      <c r="I151" s="51"/>
      <c r="J151" s="51"/>
      <c r="K151" s="51"/>
    </row>
    <row r="152" spans="1:11" s="52" customFormat="1">
      <c r="A152" s="127" t="s">
        <v>22</v>
      </c>
      <c r="B152" s="129"/>
      <c r="D152" s="51"/>
      <c r="E152" s="51"/>
      <c r="F152" s="51"/>
      <c r="G152" s="51"/>
      <c r="H152" s="51"/>
      <c r="I152" s="51"/>
      <c r="J152" s="51"/>
      <c r="K152" s="51"/>
    </row>
    <row r="153" spans="1:11" s="52" customFormat="1">
      <c r="A153" s="123" t="s">
        <v>54</v>
      </c>
      <c r="B153" s="130" t="s">
        <v>37</v>
      </c>
      <c r="D153" s="51"/>
      <c r="E153" s="51"/>
      <c r="F153" s="51"/>
      <c r="G153" s="51"/>
      <c r="H153" s="51"/>
      <c r="I153" s="51"/>
      <c r="J153" s="51"/>
      <c r="K153" s="51"/>
    </row>
    <row r="154" spans="1:11" s="52" customFormat="1">
      <c r="A154" s="123" t="s">
        <v>56</v>
      </c>
      <c r="B154" s="142"/>
      <c r="D154" s="51"/>
      <c r="E154" s="51"/>
      <c r="F154" s="51"/>
      <c r="G154" s="51"/>
      <c r="H154" s="51"/>
      <c r="I154" s="51"/>
      <c r="J154" s="51"/>
      <c r="K154" s="51"/>
    </row>
    <row r="155" spans="1:11" s="52" customFormat="1">
      <c r="A155" s="123" t="s">
        <v>158</v>
      </c>
      <c r="B155" s="129" t="s">
        <v>192</v>
      </c>
      <c r="D155" s="51"/>
      <c r="E155" s="51"/>
      <c r="F155" s="51"/>
      <c r="G155" s="51"/>
      <c r="H155" s="51"/>
      <c r="I155" s="51"/>
      <c r="J155" s="51"/>
      <c r="K155" s="51"/>
    </row>
    <row r="156" spans="1:11" s="52" customFormat="1">
      <c r="A156" s="123" t="s">
        <v>159</v>
      </c>
      <c r="B156" s="129"/>
      <c r="D156" s="51"/>
      <c r="E156" s="51"/>
      <c r="F156" s="51"/>
      <c r="G156" s="51"/>
      <c r="H156" s="51"/>
      <c r="I156" s="51"/>
      <c r="J156" s="51"/>
      <c r="K156" s="51"/>
    </row>
    <row r="157" spans="1:11">
      <c r="A157" s="123" t="s">
        <v>160</v>
      </c>
      <c r="B157" s="129"/>
    </row>
    <row r="158" spans="1:11">
      <c r="A158" s="125" t="s">
        <v>32</v>
      </c>
      <c r="B158" s="134"/>
    </row>
    <row r="159" spans="1:11">
      <c r="A159" s="131" t="s">
        <v>0</v>
      </c>
      <c r="B159" s="128"/>
    </row>
    <row r="160" spans="1:11">
      <c r="A160" s="123" t="s">
        <v>54</v>
      </c>
      <c r="B160" s="129"/>
    </row>
    <row r="161" spans="1:11">
      <c r="A161" s="123" t="s">
        <v>56</v>
      </c>
      <c r="B161" s="129"/>
    </row>
    <row r="162" spans="1:11" ht="30.15">
      <c r="A162" s="123" t="s">
        <v>158</v>
      </c>
      <c r="B162" s="129" t="s">
        <v>171</v>
      </c>
      <c r="C162" s="82"/>
    </row>
    <row r="163" spans="1:11">
      <c r="A163" s="123" t="s">
        <v>159</v>
      </c>
      <c r="B163" s="129"/>
    </row>
    <row r="164" spans="1:11" ht="30.15">
      <c r="A164" s="123" t="s">
        <v>160</v>
      </c>
      <c r="B164" s="129" t="s">
        <v>172</v>
      </c>
    </row>
    <row r="165" spans="1:11">
      <c r="A165" s="123" t="s">
        <v>32</v>
      </c>
      <c r="B165" s="129" t="s">
        <v>173</v>
      </c>
    </row>
    <row r="166" spans="1:11">
      <c r="A166" s="131" t="s">
        <v>6</v>
      </c>
      <c r="B166" s="128"/>
    </row>
    <row r="167" spans="1:11">
      <c r="A167" s="123" t="s">
        <v>54</v>
      </c>
      <c r="B167" s="129"/>
    </row>
    <row r="168" spans="1:11">
      <c r="A168" s="123" t="s">
        <v>56</v>
      </c>
      <c r="B168" s="129"/>
    </row>
    <row r="169" spans="1:11" ht="30.15">
      <c r="A169" s="123" t="s">
        <v>158</v>
      </c>
      <c r="B169" s="129" t="s">
        <v>171</v>
      </c>
    </row>
    <row r="170" spans="1:11">
      <c r="A170" s="123" t="s">
        <v>159</v>
      </c>
      <c r="B170" s="129"/>
    </row>
    <row r="171" spans="1:11" ht="30.15">
      <c r="A171" s="123" t="s">
        <v>160</v>
      </c>
      <c r="B171" s="129" t="s">
        <v>174</v>
      </c>
    </row>
    <row r="172" spans="1:11">
      <c r="A172" s="123" t="s">
        <v>32</v>
      </c>
      <c r="B172" s="129" t="s">
        <v>173</v>
      </c>
    </row>
    <row r="173" spans="1:11" s="52" customFormat="1">
      <c r="A173" s="143" t="s">
        <v>23</v>
      </c>
      <c r="B173" s="128"/>
      <c r="D173" s="51"/>
      <c r="E173" s="51"/>
      <c r="F173" s="51"/>
      <c r="G173" s="51"/>
      <c r="H173" s="51"/>
      <c r="I173" s="51"/>
      <c r="J173" s="51"/>
      <c r="K173" s="51"/>
    </row>
    <row r="174" spans="1:11" s="52" customFormat="1">
      <c r="A174" s="123" t="s">
        <v>54</v>
      </c>
      <c r="B174" s="129"/>
      <c r="D174" s="51"/>
      <c r="E174" s="51"/>
      <c r="F174" s="51"/>
      <c r="G174" s="51"/>
      <c r="H174" s="51"/>
      <c r="I174" s="51"/>
      <c r="J174" s="51"/>
      <c r="K174" s="51"/>
    </row>
    <row r="175" spans="1:11" s="52" customFormat="1">
      <c r="A175" s="123" t="s">
        <v>56</v>
      </c>
      <c r="B175" s="129"/>
      <c r="D175" s="51"/>
      <c r="E175" s="51"/>
      <c r="F175" s="51"/>
      <c r="G175" s="51"/>
      <c r="H175" s="51"/>
      <c r="I175" s="51"/>
      <c r="J175" s="51"/>
      <c r="K175" s="51"/>
    </row>
    <row r="176" spans="1:11" s="52" customFormat="1">
      <c r="A176" s="123" t="s">
        <v>158</v>
      </c>
      <c r="B176" s="130" t="s">
        <v>39</v>
      </c>
      <c r="D176" s="51"/>
      <c r="E176" s="51"/>
      <c r="F176" s="51"/>
      <c r="G176" s="51"/>
      <c r="H176" s="51"/>
      <c r="I176" s="51"/>
      <c r="J176" s="51"/>
      <c r="K176" s="51"/>
    </row>
    <row r="177" spans="1:11" s="52" customFormat="1">
      <c r="A177" s="123" t="s">
        <v>159</v>
      </c>
      <c r="B177" s="129"/>
      <c r="D177" s="51"/>
      <c r="E177" s="51"/>
      <c r="F177" s="51"/>
      <c r="G177" s="51"/>
      <c r="H177" s="51"/>
      <c r="I177" s="51"/>
      <c r="J177" s="51"/>
      <c r="K177" s="51"/>
    </row>
    <row r="178" spans="1:11" s="52" customFormat="1">
      <c r="A178" s="123" t="s">
        <v>160</v>
      </c>
      <c r="B178" s="129"/>
      <c r="D178" s="51"/>
      <c r="E178" s="51"/>
      <c r="F178" s="51"/>
      <c r="G178" s="51"/>
      <c r="H178" s="51"/>
      <c r="I178" s="51"/>
      <c r="J178" s="51"/>
      <c r="K178" s="51"/>
    </row>
    <row r="179" spans="1:11" s="52" customFormat="1">
      <c r="A179" s="125" t="s">
        <v>32</v>
      </c>
      <c r="B179" s="134"/>
      <c r="D179" s="51"/>
      <c r="E179" s="51"/>
      <c r="F179" s="51"/>
      <c r="G179" s="51"/>
      <c r="H179" s="51"/>
      <c r="I179" s="51"/>
      <c r="J179" s="51"/>
      <c r="K179" s="51"/>
    </row>
    <row r="180" spans="1:11" s="52" customFormat="1">
      <c r="A180" s="127" t="s">
        <v>24</v>
      </c>
      <c r="B180" s="129"/>
      <c r="D180" s="51"/>
      <c r="E180" s="51"/>
      <c r="F180" s="51"/>
      <c r="G180" s="51"/>
      <c r="H180" s="51"/>
      <c r="I180" s="51"/>
      <c r="J180" s="51"/>
      <c r="K180" s="51"/>
    </row>
    <row r="181" spans="1:11" s="52" customFormat="1">
      <c r="A181" s="123" t="s">
        <v>54</v>
      </c>
      <c r="B181" s="129" t="s">
        <v>37</v>
      </c>
      <c r="D181" s="51"/>
      <c r="E181" s="51"/>
      <c r="F181" s="51"/>
      <c r="G181" s="51"/>
      <c r="H181" s="51"/>
      <c r="I181" s="51"/>
      <c r="J181" s="51"/>
      <c r="K181" s="51"/>
    </row>
    <row r="182" spans="1:11" s="52" customFormat="1">
      <c r="A182" s="123" t="s">
        <v>56</v>
      </c>
      <c r="B182" s="130"/>
      <c r="D182" s="51"/>
      <c r="E182" s="51"/>
      <c r="F182" s="51"/>
      <c r="G182" s="51"/>
      <c r="H182" s="51"/>
      <c r="I182" s="51"/>
      <c r="J182" s="51"/>
      <c r="K182" s="51"/>
    </row>
    <row r="183" spans="1:11" s="52" customFormat="1" ht="60.25">
      <c r="A183" s="123" t="s">
        <v>158</v>
      </c>
      <c r="B183" s="130" t="s">
        <v>234</v>
      </c>
      <c r="D183" s="51"/>
      <c r="E183" s="51"/>
      <c r="F183" s="51"/>
      <c r="G183" s="51"/>
      <c r="H183" s="51"/>
      <c r="I183" s="51"/>
      <c r="J183" s="51"/>
      <c r="K183" s="51"/>
    </row>
    <row r="184" spans="1:11" s="52" customFormat="1">
      <c r="A184" s="123" t="s">
        <v>159</v>
      </c>
      <c r="B184" s="130"/>
      <c r="D184" s="51"/>
      <c r="E184" s="51"/>
      <c r="F184" s="51"/>
      <c r="G184" s="51"/>
      <c r="H184" s="51"/>
      <c r="I184" s="51"/>
      <c r="J184" s="51"/>
      <c r="K184" s="51"/>
    </row>
    <row r="185" spans="1:11" s="52" customFormat="1">
      <c r="A185" s="123" t="s">
        <v>160</v>
      </c>
      <c r="B185" s="130"/>
      <c r="D185" s="51"/>
      <c r="E185" s="51"/>
      <c r="F185" s="51"/>
      <c r="G185" s="51"/>
      <c r="H185" s="51"/>
      <c r="I185" s="51"/>
      <c r="J185" s="51"/>
      <c r="K185" s="51"/>
    </row>
    <row r="186" spans="1:11" s="52" customFormat="1">
      <c r="A186" s="125" t="s">
        <v>32</v>
      </c>
      <c r="B186" s="130"/>
      <c r="D186" s="51"/>
      <c r="E186" s="51"/>
      <c r="F186" s="51"/>
      <c r="G186" s="51"/>
      <c r="H186" s="51"/>
      <c r="I186" s="51"/>
      <c r="J186" s="51"/>
      <c r="K186" s="51"/>
    </row>
    <row r="187" spans="1:11" s="52" customFormat="1">
      <c r="A187" s="127" t="s">
        <v>33</v>
      </c>
      <c r="B187" s="128"/>
      <c r="D187" s="51"/>
      <c r="E187" s="51"/>
      <c r="F187" s="51"/>
      <c r="G187" s="51"/>
      <c r="H187" s="51"/>
      <c r="I187" s="51"/>
      <c r="J187" s="51"/>
      <c r="K187" s="51"/>
    </row>
    <row r="188" spans="1:11" s="52" customFormat="1">
      <c r="A188" s="123" t="s">
        <v>54</v>
      </c>
      <c r="B188" s="129" t="s">
        <v>37</v>
      </c>
      <c r="D188" s="51"/>
      <c r="E188" s="51"/>
      <c r="F188" s="51"/>
      <c r="G188" s="51"/>
      <c r="H188" s="51"/>
      <c r="I188" s="51"/>
      <c r="J188" s="51"/>
      <c r="K188" s="51"/>
    </row>
    <row r="189" spans="1:11" s="52" customFormat="1">
      <c r="A189" s="123" t="s">
        <v>56</v>
      </c>
      <c r="B189" s="144"/>
      <c r="D189" s="51"/>
      <c r="E189" s="51"/>
      <c r="F189" s="51"/>
      <c r="G189" s="51"/>
      <c r="H189" s="51"/>
      <c r="I189" s="51"/>
      <c r="J189" s="51"/>
      <c r="K189" s="51"/>
    </row>
    <row r="190" spans="1:11" s="52" customFormat="1" ht="60.25">
      <c r="A190" s="123" t="s">
        <v>158</v>
      </c>
      <c r="B190" s="129" t="s">
        <v>235</v>
      </c>
      <c r="D190" s="51"/>
      <c r="E190" s="51"/>
      <c r="F190" s="51"/>
      <c r="G190" s="51"/>
      <c r="H190" s="51"/>
      <c r="I190" s="51"/>
      <c r="J190" s="51"/>
      <c r="K190" s="51"/>
    </row>
    <row r="191" spans="1:11" s="52" customFormat="1">
      <c r="A191" s="123" t="s">
        <v>159</v>
      </c>
      <c r="B191" s="129"/>
      <c r="D191" s="51"/>
      <c r="E191" s="51"/>
      <c r="F191" s="51"/>
      <c r="G191" s="51"/>
      <c r="H191" s="51"/>
      <c r="I191" s="51"/>
      <c r="J191" s="51"/>
      <c r="K191" s="51"/>
    </row>
    <row r="192" spans="1:11" s="52" customFormat="1">
      <c r="A192" s="123" t="s">
        <v>160</v>
      </c>
      <c r="B192" s="129"/>
      <c r="D192" s="51"/>
      <c r="E192" s="51"/>
      <c r="F192" s="51"/>
      <c r="G192" s="51"/>
      <c r="H192" s="51"/>
      <c r="I192" s="51"/>
      <c r="J192" s="51"/>
      <c r="K192" s="51"/>
    </row>
    <row r="193" spans="1:11" s="52" customFormat="1">
      <c r="A193" s="125" t="s">
        <v>32</v>
      </c>
      <c r="B193" s="129"/>
      <c r="D193" s="51"/>
      <c r="E193" s="51"/>
      <c r="F193" s="51"/>
      <c r="G193" s="51"/>
      <c r="H193" s="51"/>
      <c r="I193" s="51"/>
      <c r="J193" s="51"/>
      <c r="K193" s="51"/>
    </row>
    <row r="194" spans="1:11" s="52" customFormat="1">
      <c r="A194" s="127" t="s">
        <v>26</v>
      </c>
      <c r="B194" s="128"/>
      <c r="D194" s="51"/>
      <c r="E194" s="51"/>
      <c r="F194" s="51"/>
      <c r="G194" s="51"/>
      <c r="H194" s="51"/>
      <c r="I194" s="51"/>
      <c r="J194" s="51"/>
      <c r="K194" s="51"/>
    </row>
    <row r="195" spans="1:11" s="52" customFormat="1">
      <c r="A195" s="123" t="s">
        <v>54</v>
      </c>
      <c r="B195" s="129"/>
      <c r="D195" s="51"/>
      <c r="E195" s="51"/>
      <c r="F195" s="51"/>
      <c r="G195" s="51"/>
      <c r="H195" s="51"/>
      <c r="I195" s="51"/>
      <c r="J195" s="51"/>
      <c r="K195" s="51"/>
    </row>
    <row r="196" spans="1:11" s="52" customFormat="1">
      <c r="A196" s="123" t="s">
        <v>56</v>
      </c>
      <c r="B196" s="129"/>
      <c r="D196" s="51"/>
      <c r="E196" s="51"/>
      <c r="F196" s="51"/>
      <c r="G196" s="51"/>
      <c r="H196" s="51"/>
      <c r="I196" s="51"/>
      <c r="J196" s="51"/>
      <c r="K196" s="51"/>
    </row>
    <row r="197" spans="1:11" s="52" customFormat="1">
      <c r="A197" s="123" t="s">
        <v>158</v>
      </c>
      <c r="B197" s="129" t="s">
        <v>39</v>
      </c>
      <c r="D197" s="51"/>
      <c r="E197" s="51"/>
      <c r="F197" s="51"/>
      <c r="G197" s="51"/>
      <c r="H197" s="51"/>
      <c r="I197" s="51"/>
      <c r="J197" s="51"/>
      <c r="K197" s="51"/>
    </row>
    <row r="198" spans="1:11" s="52" customFormat="1">
      <c r="A198" s="123" t="s">
        <v>159</v>
      </c>
      <c r="B198" s="129"/>
      <c r="D198" s="51"/>
      <c r="E198" s="51"/>
      <c r="F198" s="51"/>
      <c r="G198" s="51"/>
      <c r="H198" s="51"/>
      <c r="I198" s="51"/>
      <c r="J198" s="51"/>
      <c r="K198" s="51"/>
    </row>
    <row r="199" spans="1:11" s="52" customFormat="1">
      <c r="A199" s="123" t="s">
        <v>160</v>
      </c>
      <c r="B199" s="129"/>
      <c r="D199" s="51"/>
      <c r="E199" s="51"/>
      <c r="F199" s="51"/>
      <c r="G199" s="51"/>
      <c r="H199" s="51"/>
      <c r="I199" s="51"/>
      <c r="J199" s="51"/>
      <c r="K199" s="51"/>
    </row>
    <row r="200" spans="1:11" s="52" customFormat="1">
      <c r="A200" s="125" t="s">
        <v>32</v>
      </c>
      <c r="B200" s="134"/>
      <c r="D200" s="51"/>
      <c r="E200" s="51"/>
      <c r="F200" s="51"/>
      <c r="G200" s="51"/>
      <c r="H200" s="51"/>
      <c r="I200" s="51"/>
      <c r="J200" s="51"/>
      <c r="K200" s="51"/>
    </row>
    <row r="201" spans="1:11" s="52" customFormat="1">
      <c r="A201" s="127" t="s">
        <v>27</v>
      </c>
      <c r="B201" s="129"/>
      <c r="D201" s="51"/>
      <c r="E201" s="51"/>
      <c r="F201" s="51"/>
      <c r="G201" s="51"/>
      <c r="H201" s="51"/>
      <c r="I201" s="51"/>
      <c r="J201" s="51"/>
      <c r="K201" s="51"/>
    </row>
    <row r="202" spans="1:11" s="52" customFormat="1">
      <c r="A202" s="123" t="s">
        <v>54</v>
      </c>
      <c r="B202" s="129"/>
      <c r="D202" s="51"/>
      <c r="E202" s="51"/>
      <c r="F202" s="51"/>
      <c r="G202" s="51"/>
      <c r="H202" s="51"/>
      <c r="I202" s="51"/>
      <c r="J202" s="51"/>
      <c r="K202" s="51"/>
    </row>
    <row r="203" spans="1:11" s="52" customFormat="1">
      <c r="A203" s="123" t="s">
        <v>56</v>
      </c>
      <c r="B203" s="130"/>
      <c r="D203" s="51"/>
      <c r="E203" s="51"/>
      <c r="F203" s="51"/>
      <c r="G203" s="51"/>
      <c r="H203" s="51"/>
      <c r="I203" s="51"/>
      <c r="J203" s="51"/>
      <c r="K203" s="51"/>
    </row>
    <row r="204" spans="1:11" s="52" customFormat="1" ht="45.2">
      <c r="A204" s="123" t="s">
        <v>158</v>
      </c>
      <c r="B204" s="130" t="s">
        <v>175</v>
      </c>
      <c r="D204" s="51"/>
      <c r="E204" s="51"/>
      <c r="F204" s="51"/>
      <c r="G204" s="51"/>
      <c r="H204" s="51"/>
      <c r="I204" s="51"/>
      <c r="J204" s="51"/>
      <c r="K204" s="51"/>
    </row>
    <row r="205" spans="1:11" s="52" customFormat="1">
      <c r="A205" s="123" t="s">
        <v>159</v>
      </c>
      <c r="B205" s="129"/>
      <c r="D205" s="51"/>
      <c r="E205" s="51"/>
      <c r="F205" s="51"/>
      <c r="G205" s="51"/>
      <c r="H205" s="51"/>
      <c r="I205" s="51"/>
      <c r="J205" s="51"/>
      <c r="K205" s="51"/>
    </row>
    <row r="206" spans="1:11" s="52" customFormat="1">
      <c r="A206" s="123" t="s">
        <v>160</v>
      </c>
      <c r="B206" s="129"/>
      <c r="D206" s="51"/>
      <c r="E206" s="51"/>
      <c r="F206" s="51"/>
      <c r="G206" s="51"/>
      <c r="H206" s="51"/>
      <c r="I206" s="51"/>
      <c r="J206" s="51"/>
      <c r="K206" s="51"/>
    </row>
    <row r="207" spans="1:11" s="52" customFormat="1">
      <c r="A207" s="125" t="s">
        <v>32</v>
      </c>
      <c r="B207" s="134"/>
      <c r="D207" s="51"/>
      <c r="E207" s="51"/>
      <c r="F207" s="51"/>
      <c r="G207" s="51"/>
      <c r="H207" s="51"/>
      <c r="I207" s="51"/>
      <c r="J207" s="51"/>
      <c r="K207" s="51"/>
    </row>
    <row r="208" spans="1:11" s="52" customFormat="1">
      <c r="A208" s="127" t="s">
        <v>28</v>
      </c>
      <c r="B208" s="129"/>
      <c r="D208" s="51"/>
      <c r="E208" s="51"/>
      <c r="F208" s="51"/>
      <c r="G208" s="51"/>
      <c r="H208" s="51"/>
      <c r="I208" s="51"/>
      <c r="J208" s="51"/>
      <c r="K208" s="51"/>
    </row>
    <row r="209" spans="1:11" s="52" customFormat="1">
      <c r="A209" s="123" t="s">
        <v>54</v>
      </c>
      <c r="B209" s="129" t="s">
        <v>37</v>
      </c>
      <c r="D209" s="51"/>
      <c r="E209" s="51"/>
      <c r="F209" s="51"/>
      <c r="G209" s="51"/>
      <c r="H209" s="51"/>
      <c r="I209" s="51"/>
      <c r="J209" s="51"/>
      <c r="K209" s="51"/>
    </row>
    <row r="210" spans="1:11" s="52" customFormat="1">
      <c r="A210" s="123" t="s">
        <v>56</v>
      </c>
      <c r="B210" s="129"/>
      <c r="D210" s="51"/>
      <c r="E210" s="51"/>
      <c r="F210" s="51"/>
      <c r="G210" s="51"/>
      <c r="H210" s="51"/>
      <c r="I210" s="51"/>
      <c r="J210" s="51"/>
      <c r="K210" s="51"/>
    </row>
    <row r="211" spans="1:11" s="52" customFormat="1" ht="30.15">
      <c r="A211" s="123" t="s">
        <v>158</v>
      </c>
      <c r="B211" s="130" t="s">
        <v>176</v>
      </c>
      <c r="D211" s="51"/>
      <c r="E211" s="51"/>
      <c r="F211" s="51"/>
      <c r="G211" s="51"/>
      <c r="H211" s="51"/>
      <c r="I211" s="51"/>
      <c r="J211" s="51"/>
      <c r="K211" s="51"/>
    </row>
    <row r="212" spans="1:11" s="52" customFormat="1">
      <c r="A212" s="123" t="s">
        <v>159</v>
      </c>
      <c r="B212" s="130"/>
      <c r="D212" s="51"/>
      <c r="E212" s="51"/>
      <c r="F212" s="51"/>
      <c r="G212" s="51"/>
      <c r="H212" s="51"/>
      <c r="I212" s="51"/>
      <c r="J212" s="51"/>
      <c r="K212" s="51"/>
    </row>
    <row r="213" spans="1:11" s="52" customFormat="1" ht="30.15">
      <c r="A213" s="123" t="s">
        <v>160</v>
      </c>
      <c r="B213" s="130" t="s">
        <v>177</v>
      </c>
      <c r="D213" s="51"/>
      <c r="E213" s="51"/>
      <c r="F213" s="51"/>
      <c r="G213" s="51"/>
      <c r="H213" s="51"/>
      <c r="I213" s="51"/>
      <c r="J213" s="51"/>
      <c r="K213" s="51"/>
    </row>
    <row r="214" spans="1:11" s="52" customFormat="1" ht="30.8" thickBot="1">
      <c r="A214" s="125" t="s">
        <v>32</v>
      </c>
      <c r="B214" s="145" t="s">
        <v>178</v>
      </c>
      <c r="D214" s="51"/>
      <c r="E214" s="51"/>
      <c r="F214" s="51"/>
      <c r="G214" s="51"/>
      <c r="H214" s="51"/>
      <c r="I214" s="51"/>
      <c r="J214" s="51"/>
      <c r="K214" s="51"/>
    </row>
    <row r="215" spans="1:11" s="52" customFormat="1">
      <c r="A215" s="127" t="s">
        <v>29</v>
      </c>
      <c r="B215" s="129"/>
      <c r="D215" s="51"/>
      <c r="E215" s="51"/>
      <c r="F215" s="51"/>
      <c r="G215" s="51"/>
      <c r="H215" s="51"/>
      <c r="I215" s="51"/>
      <c r="J215" s="51"/>
      <c r="K215" s="51"/>
    </row>
    <row r="216" spans="1:11" s="52" customFormat="1">
      <c r="A216" s="123" t="s">
        <v>54</v>
      </c>
      <c r="B216" s="129" t="s">
        <v>37</v>
      </c>
      <c r="D216" s="51"/>
      <c r="E216" s="51"/>
      <c r="F216" s="51"/>
      <c r="G216" s="51"/>
      <c r="H216" s="51"/>
      <c r="I216" s="51"/>
      <c r="J216" s="51"/>
      <c r="K216" s="51"/>
    </row>
    <row r="217" spans="1:11" s="52" customFormat="1">
      <c r="A217" s="123" t="s">
        <v>56</v>
      </c>
      <c r="B217" s="129"/>
      <c r="D217" s="51"/>
      <c r="E217" s="51"/>
      <c r="F217" s="51"/>
      <c r="G217" s="51"/>
      <c r="H217" s="51"/>
      <c r="I217" s="51"/>
      <c r="J217" s="51"/>
      <c r="K217" s="51"/>
    </row>
    <row r="218" spans="1:11" s="52" customFormat="1" ht="45.2">
      <c r="A218" s="123" t="s">
        <v>158</v>
      </c>
      <c r="B218" s="129" t="s">
        <v>236</v>
      </c>
      <c r="D218" s="51"/>
      <c r="E218" s="51"/>
      <c r="F218" s="51"/>
      <c r="G218" s="51"/>
      <c r="H218" s="51"/>
      <c r="I218" s="51"/>
      <c r="J218" s="51"/>
      <c r="K218" s="51"/>
    </row>
    <row r="219" spans="1:11" s="52" customFormat="1">
      <c r="A219" s="123" t="s">
        <v>159</v>
      </c>
      <c r="B219" s="129"/>
      <c r="D219" s="51"/>
      <c r="E219" s="51"/>
      <c r="F219" s="51"/>
      <c r="G219" s="51"/>
      <c r="H219" s="51"/>
      <c r="I219" s="51"/>
      <c r="J219" s="51"/>
      <c r="K219" s="51"/>
    </row>
    <row r="220" spans="1:11" s="52" customFormat="1" ht="45.2">
      <c r="A220" s="123" t="s">
        <v>160</v>
      </c>
      <c r="B220" s="129" t="s">
        <v>179</v>
      </c>
      <c r="D220" s="51"/>
      <c r="E220" s="51"/>
      <c r="F220" s="51"/>
      <c r="G220" s="51"/>
      <c r="H220" s="51"/>
      <c r="I220" s="51"/>
      <c r="J220" s="51"/>
      <c r="K220" s="51"/>
    </row>
    <row r="221" spans="1:11" s="52" customFormat="1" ht="30.8" thickBot="1">
      <c r="A221" s="138" t="s">
        <v>32</v>
      </c>
      <c r="B221" s="145" t="s">
        <v>178</v>
      </c>
      <c r="D221" s="51"/>
      <c r="E221" s="51"/>
      <c r="F221" s="51"/>
      <c r="G221" s="51"/>
      <c r="H221" s="51"/>
      <c r="I221" s="51"/>
      <c r="J221" s="51"/>
      <c r="K221" s="51"/>
    </row>
    <row r="222" spans="1:11" s="52" customFormat="1">
      <c r="A222" s="84"/>
      <c r="B222" s="58"/>
      <c r="D222" s="51"/>
      <c r="E222" s="51"/>
      <c r="F222" s="51"/>
      <c r="G222" s="51"/>
      <c r="H222" s="51"/>
      <c r="I222" s="51"/>
      <c r="J222" s="51"/>
      <c r="K222" s="51"/>
    </row>
  </sheetData>
  <sheetProtection selectLockedCells="1" selectUnlockedCells="1"/>
  <hyperlinks>
    <hyperlink ref="B123" r:id="rId1" display="http://www.environment-agency.gov.uk/business/sectors/32771.aspx"/>
    <hyperlink ref="B130" r:id="rId2" display="http://www.environment-agency.gov.uk/business/sectors/32771.aspx"/>
    <hyperlink ref="B137" r:id="rId3" display="http://www.environment-agency.gov.uk/business/sectors/32771.aspx"/>
  </hyperlinks>
  <pageMargins left="0.75" right="0.75" top="1" bottom="1" header="0.51180555555555551" footer="0.51180555555555551"/>
  <pageSetup paperSize="9" firstPageNumber="0" orientation="portrait"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22"/>
  <sheetViews>
    <sheetView zoomScaleNormal="100" workbookViewId="0">
      <selection activeCell="B15" sqref="B15:G15"/>
    </sheetView>
  </sheetViews>
  <sheetFormatPr defaultColWidth="11.375" defaultRowHeight="15.05"/>
  <cols>
    <col min="1" max="1" width="51.875" style="51" customWidth="1"/>
    <col min="2" max="2" width="97.375" style="39" customWidth="1"/>
    <col min="3" max="3" width="11.375" style="52"/>
    <col min="4" max="16384" width="11.375" style="51"/>
  </cols>
  <sheetData>
    <row r="1" spans="1:6" ht="25.55">
      <c r="A1" s="50" t="s">
        <v>72</v>
      </c>
      <c r="F1" s="34"/>
    </row>
    <row r="2" spans="1:6" s="52" customFormat="1">
      <c r="A2" s="35"/>
      <c r="B2" s="39" t="s">
        <v>49</v>
      </c>
    </row>
    <row r="3" spans="1:6" s="52" customFormat="1" ht="17.7">
      <c r="A3" s="53"/>
      <c r="B3" s="39"/>
    </row>
    <row r="4" spans="1:6" s="52" customFormat="1" ht="75.3">
      <c r="A4" s="260" t="s">
        <v>50</v>
      </c>
      <c r="B4" s="39" t="s">
        <v>104</v>
      </c>
    </row>
    <row r="5" spans="1:6" s="52" customFormat="1" ht="30.15">
      <c r="A5" s="39" t="s">
        <v>51</v>
      </c>
      <c r="B5" s="39" t="s">
        <v>98</v>
      </c>
    </row>
    <row r="6" spans="1:6" s="52" customFormat="1">
      <c r="A6" s="52" t="s">
        <v>52</v>
      </c>
      <c r="B6" s="39" t="s">
        <v>105</v>
      </c>
    </row>
    <row r="7" spans="1:6" s="52" customFormat="1">
      <c r="B7" s="39"/>
    </row>
    <row r="8" spans="1:6" s="52" customFormat="1" ht="18.350000000000001" thickBot="1">
      <c r="A8" s="53" t="s">
        <v>53</v>
      </c>
      <c r="B8" s="39"/>
    </row>
    <row r="9" spans="1:6" s="52" customFormat="1">
      <c r="A9" s="40" t="s">
        <v>78</v>
      </c>
      <c r="B9" s="57"/>
    </row>
    <row r="10" spans="1:6" s="52" customFormat="1" ht="15.75">
      <c r="A10" s="41"/>
      <c r="B10" s="42"/>
    </row>
    <row r="11" spans="1:6" s="52" customFormat="1" ht="31.45">
      <c r="A11" s="43" t="s">
        <v>54</v>
      </c>
      <c r="B11" s="44" t="s">
        <v>55</v>
      </c>
    </row>
    <row r="12" spans="1:6" s="52" customFormat="1" ht="15.75">
      <c r="A12" s="43" t="s">
        <v>56</v>
      </c>
      <c r="B12" s="44" t="s">
        <v>378</v>
      </c>
    </row>
    <row r="13" spans="1:6" s="52" customFormat="1" ht="31.45">
      <c r="A13" s="43" t="s">
        <v>57</v>
      </c>
      <c r="B13" s="44" t="s">
        <v>58</v>
      </c>
    </row>
    <row r="14" spans="1:6" s="52" customFormat="1" ht="31.45">
      <c r="A14" s="43" t="s">
        <v>59</v>
      </c>
      <c r="B14" s="44" t="s">
        <v>60</v>
      </c>
    </row>
    <row r="15" spans="1:6" s="52" customFormat="1" ht="31.45">
      <c r="A15" s="43" t="s">
        <v>61</v>
      </c>
      <c r="B15" s="44" t="s">
        <v>62</v>
      </c>
    </row>
    <row r="16" spans="1:6" s="52" customFormat="1" ht="15.75">
      <c r="A16" s="45" t="s">
        <v>63</v>
      </c>
      <c r="B16" s="46" t="s">
        <v>64</v>
      </c>
    </row>
    <row r="17" spans="1:11" s="52" customFormat="1">
      <c r="A17" s="72" t="s">
        <v>30</v>
      </c>
      <c r="B17" s="114"/>
    </row>
    <row r="18" spans="1:11" s="52" customFormat="1">
      <c r="A18" s="43" t="s">
        <v>54</v>
      </c>
      <c r="B18" s="36" t="s">
        <v>38</v>
      </c>
    </row>
    <row r="19" spans="1:11" s="52" customFormat="1">
      <c r="A19" s="43" t="s">
        <v>56</v>
      </c>
      <c r="B19" s="36"/>
    </row>
    <row r="20" spans="1:11" s="52" customFormat="1">
      <c r="A20" s="43" t="s">
        <v>57</v>
      </c>
      <c r="B20" s="60" t="s">
        <v>135</v>
      </c>
    </row>
    <row r="21" spans="1:11" s="52" customFormat="1">
      <c r="A21" s="43" t="s">
        <v>59</v>
      </c>
      <c r="B21" s="36"/>
    </row>
    <row r="22" spans="1:11" s="52" customFormat="1">
      <c r="A22" s="43" t="s">
        <v>61</v>
      </c>
      <c r="B22" s="36"/>
    </row>
    <row r="23" spans="1:11" s="52" customFormat="1">
      <c r="A23" s="43" t="s">
        <v>63</v>
      </c>
      <c r="B23" s="36"/>
    </row>
    <row r="24" spans="1:11" s="52" customFormat="1">
      <c r="A24" s="73" t="s">
        <v>31</v>
      </c>
      <c r="B24" s="38"/>
      <c r="D24" s="74"/>
      <c r="E24" s="74"/>
      <c r="F24" s="74"/>
      <c r="G24" s="74"/>
      <c r="H24" s="74"/>
      <c r="I24" s="74"/>
      <c r="J24" s="74"/>
      <c r="K24" s="74"/>
    </row>
    <row r="25" spans="1:11" s="52" customFormat="1">
      <c r="A25" s="43" t="s">
        <v>54</v>
      </c>
      <c r="B25" s="86"/>
      <c r="D25" s="74"/>
      <c r="E25" s="74"/>
      <c r="F25" s="74"/>
      <c r="G25" s="74"/>
      <c r="H25" s="75"/>
      <c r="I25" s="74"/>
      <c r="J25" s="74"/>
      <c r="K25" s="74"/>
    </row>
    <row r="26" spans="1:11" s="52" customFormat="1">
      <c r="A26" s="43" t="s">
        <v>56</v>
      </c>
      <c r="B26" s="36"/>
      <c r="D26" s="74"/>
      <c r="E26" s="74"/>
      <c r="F26" s="58"/>
      <c r="G26" s="74"/>
      <c r="H26" s="74"/>
      <c r="I26" s="76"/>
      <c r="J26" s="74"/>
      <c r="K26" s="74"/>
    </row>
    <row r="27" spans="1:11" s="52" customFormat="1">
      <c r="A27" s="43" t="s">
        <v>57</v>
      </c>
      <c r="B27" s="55" t="s">
        <v>39</v>
      </c>
      <c r="D27" s="75"/>
      <c r="E27" s="75"/>
      <c r="F27" s="75"/>
      <c r="G27" s="74"/>
      <c r="H27" s="74"/>
      <c r="I27" s="74"/>
      <c r="J27" s="74"/>
      <c r="K27" s="74"/>
    </row>
    <row r="28" spans="1:11" s="52" customFormat="1" ht="14.25" customHeight="1">
      <c r="A28" s="43" t="s">
        <v>59</v>
      </c>
      <c r="B28" s="36"/>
      <c r="D28" s="77"/>
      <c r="E28" s="77"/>
      <c r="F28" s="76"/>
      <c r="G28" s="76"/>
      <c r="H28" s="76"/>
      <c r="I28" s="74"/>
      <c r="J28" s="74"/>
      <c r="K28" s="74"/>
    </row>
    <row r="29" spans="1:11" s="52" customFormat="1">
      <c r="A29" s="43" t="s">
        <v>61</v>
      </c>
      <c r="B29" s="36"/>
      <c r="D29" s="74"/>
      <c r="E29" s="74"/>
      <c r="F29" s="78"/>
      <c r="G29" s="76"/>
      <c r="H29" s="74"/>
      <c r="I29" s="74"/>
      <c r="J29" s="74"/>
      <c r="K29" s="74"/>
    </row>
    <row r="30" spans="1:11" s="52" customFormat="1">
      <c r="A30" s="45" t="s">
        <v>63</v>
      </c>
      <c r="B30" s="37"/>
      <c r="D30" s="74"/>
      <c r="E30" s="74"/>
      <c r="F30" s="74"/>
      <c r="G30" s="74"/>
      <c r="H30" s="74"/>
      <c r="I30" s="74"/>
      <c r="J30" s="74"/>
      <c r="K30" s="74"/>
    </row>
    <row r="31" spans="1:11" s="52" customFormat="1">
      <c r="A31" s="72" t="s">
        <v>11</v>
      </c>
      <c r="B31" s="36"/>
      <c r="D31" s="74"/>
      <c r="E31" s="74"/>
      <c r="F31" s="75"/>
      <c r="G31" s="75"/>
      <c r="H31" s="74"/>
      <c r="I31" s="74"/>
      <c r="J31" s="74"/>
      <c r="K31" s="74"/>
    </row>
    <row r="32" spans="1:11" s="52" customFormat="1">
      <c r="A32" s="43" t="s">
        <v>54</v>
      </c>
      <c r="B32" s="86"/>
      <c r="D32" s="74"/>
      <c r="E32" s="74"/>
      <c r="F32" s="74"/>
      <c r="G32" s="74"/>
      <c r="H32" s="74"/>
      <c r="I32" s="74"/>
      <c r="J32" s="74"/>
      <c r="K32" s="74"/>
    </row>
    <row r="33" spans="1:11" s="52" customFormat="1">
      <c r="A33" s="43" t="s">
        <v>56</v>
      </c>
      <c r="B33" s="36"/>
      <c r="D33" s="74"/>
      <c r="E33" s="74"/>
      <c r="F33" s="74"/>
      <c r="G33" s="74"/>
      <c r="H33" s="74"/>
      <c r="I33" s="74"/>
      <c r="J33" s="74"/>
      <c r="K33" s="74"/>
    </row>
    <row r="34" spans="1:11" s="52" customFormat="1">
      <c r="A34" s="43" t="s">
        <v>57</v>
      </c>
      <c r="B34" s="55" t="s">
        <v>39</v>
      </c>
      <c r="D34" s="74"/>
      <c r="E34" s="74"/>
      <c r="F34" s="74"/>
      <c r="G34" s="74"/>
      <c r="H34" s="74"/>
      <c r="I34" s="74"/>
      <c r="J34" s="74"/>
      <c r="K34" s="74"/>
    </row>
    <row r="35" spans="1:11" s="52" customFormat="1">
      <c r="A35" s="43" t="s">
        <v>59</v>
      </c>
      <c r="B35" s="36"/>
      <c r="D35" s="74"/>
      <c r="E35" s="74"/>
      <c r="F35" s="74"/>
      <c r="G35" s="74"/>
      <c r="H35" s="74"/>
      <c r="I35" s="74"/>
      <c r="J35" s="74"/>
      <c r="K35" s="74"/>
    </row>
    <row r="36" spans="1:11" s="52" customFormat="1">
      <c r="A36" s="43" t="s">
        <v>61</v>
      </c>
      <c r="B36" s="36"/>
      <c r="D36" s="74"/>
      <c r="E36" s="74"/>
      <c r="F36" s="74"/>
      <c r="G36" s="74"/>
      <c r="H36" s="74"/>
      <c r="I36" s="74"/>
      <c r="J36" s="74"/>
      <c r="K36" s="74"/>
    </row>
    <row r="37" spans="1:11" s="52" customFormat="1">
      <c r="A37" s="43" t="s">
        <v>63</v>
      </c>
      <c r="B37" s="37"/>
      <c r="D37" s="74"/>
      <c r="E37" s="74"/>
      <c r="F37" s="74"/>
      <c r="G37" s="74"/>
      <c r="H37" s="79"/>
      <c r="I37" s="74"/>
      <c r="J37" s="74"/>
      <c r="K37" s="74"/>
    </row>
    <row r="38" spans="1:11" s="52" customFormat="1">
      <c r="A38" s="73" t="s">
        <v>12</v>
      </c>
      <c r="B38" s="38"/>
      <c r="D38" s="74"/>
      <c r="E38" s="74"/>
      <c r="F38" s="74"/>
      <c r="G38" s="74"/>
      <c r="H38" s="74"/>
      <c r="I38" s="74"/>
      <c r="J38" s="74"/>
      <c r="K38" s="74"/>
    </row>
    <row r="39" spans="1:11" s="52" customFormat="1">
      <c r="A39" s="43" t="s">
        <v>54</v>
      </c>
      <c r="B39" s="36"/>
      <c r="D39" s="74"/>
      <c r="E39" s="74"/>
      <c r="F39" s="74"/>
      <c r="G39" s="80"/>
      <c r="H39" s="74"/>
      <c r="I39" s="74"/>
      <c r="J39" s="74"/>
      <c r="K39" s="74"/>
    </row>
    <row r="40" spans="1:11" s="52" customFormat="1">
      <c r="A40" s="43" t="s">
        <v>56</v>
      </c>
      <c r="B40" s="36"/>
      <c r="D40" s="74"/>
      <c r="E40" s="74"/>
      <c r="F40" s="74"/>
      <c r="G40" s="80"/>
      <c r="H40" s="74"/>
      <c r="I40" s="74"/>
      <c r="J40" s="74"/>
      <c r="K40" s="74"/>
    </row>
    <row r="41" spans="1:11" s="52" customFormat="1">
      <c r="A41" s="43" t="s">
        <v>57</v>
      </c>
      <c r="B41" s="55" t="s">
        <v>39</v>
      </c>
      <c r="D41" s="74"/>
      <c r="E41" s="74"/>
      <c r="F41" s="75"/>
      <c r="G41" s="75"/>
      <c r="H41" s="74"/>
      <c r="I41" s="74"/>
      <c r="J41" s="74"/>
      <c r="K41" s="74"/>
    </row>
    <row r="42" spans="1:11" s="52" customFormat="1">
      <c r="A42" s="43" t="s">
        <v>59</v>
      </c>
      <c r="B42" s="36"/>
      <c r="D42" s="74"/>
      <c r="E42" s="74"/>
      <c r="F42" s="80"/>
      <c r="G42" s="80"/>
      <c r="H42" s="80"/>
      <c r="I42" s="80"/>
      <c r="J42" s="80"/>
      <c r="K42" s="74"/>
    </row>
    <row r="43" spans="1:11" s="52" customFormat="1">
      <c r="A43" s="43" t="s">
        <v>61</v>
      </c>
      <c r="B43" s="36"/>
      <c r="D43" s="74"/>
      <c r="E43" s="74"/>
      <c r="F43" s="80"/>
      <c r="G43" s="80"/>
      <c r="H43" s="80"/>
      <c r="I43" s="80"/>
      <c r="J43" s="80"/>
      <c r="K43" s="74"/>
    </row>
    <row r="44" spans="1:11" s="52" customFormat="1">
      <c r="A44" s="45" t="s">
        <v>63</v>
      </c>
      <c r="B44" s="37"/>
      <c r="D44" s="74"/>
      <c r="E44" s="74"/>
      <c r="F44" s="80"/>
      <c r="G44" s="80"/>
      <c r="H44" s="80"/>
      <c r="I44" s="80"/>
      <c r="J44" s="80"/>
      <c r="K44" s="74"/>
    </row>
    <row r="45" spans="1:11" s="52" customFormat="1">
      <c r="A45" s="72" t="s">
        <v>9</v>
      </c>
      <c r="B45" s="36"/>
      <c r="D45" s="74"/>
      <c r="E45" s="74"/>
      <c r="F45" s="80"/>
      <c r="G45" s="80"/>
      <c r="H45" s="80"/>
      <c r="I45" s="80"/>
      <c r="J45" s="80"/>
      <c r="K45" s="74"/>
    </row>
    <row r="46" spans="1:11" s="52" customFormat="1">
      <c r="A46" s="43" t="s">
        <v>54</v>
      </c>
      <c r="B46" s="36"/>
      <c r="D46" s="74"/>
      <c r="E46" s="74"/>
      <c r="F46" s="74"/>
      <c r="G46" s="74"/>
      <c r="H46" s="74"/>
      <c r="I46" s="74"/>
      <c r="J46" s="74"/>
      <c r="K46" s="74"/>
    </row>
    <row r="47" spans="1:11" s="52" customFormat="1">
      <c r="A47" s="43" t="s">
        <v>56</v>
      </c>
      <c r="B47" s="36"/>
      <c r="D47" s="74"/>
      <c r="E47" s="74"/>
      <c r="F47" s="74"/>
      <c r="G47" s="74"/>
      <c r="H47" s="74"/>
      <c r="I47" s="74"/>
      <c r="J47" s="74"/>
      <c r="K47" s="74"/>
    </row>
    <row r="48" spans="1:11" s="52" customFormat="1">
      <c r="A48" s="43" t="s">
        <v>57</v>
      </c>
      <c r="B48" s="55" t="s">
        <v>39</v>
      </c>
      <c r="D48" s="74"/>
      <c r="E48" s="74"/>
      <c r="F48" s="74"/>
      <c r="G48" s="74"/>
      <c r="H48" s="74"/>
      <c r="I48" s="74"/>
      <c r="J48" s="74"/>
      <c r="K48" s="74"/>
    </row>
    <row r="49" spans="1:11" s="52" customFormat="1">
      <c r="A49" s="43" t="s">
        <v>59</v>
      </c>
      <c r="B49" s="36"/>
      <c r="D49" s="74"/>
      <c r="E49" s="74"/>
      <c r="F49" s="74"/>
      <c r="G49" s="74"/>
      <c r="H49" s="74"/>
      <c r="I49" s="74"/>
      <c r="J49" s="74"/>
      <c r="K49" s="74"/>
    </row>
    <row r="50" spans="1:11" s="52" customFormat="1">
      <c r="A50" s="43" t="s">
        <v>61</v>
      </c>
      <c r="B50" s="36"/>
      <c r="D50" s="74"/>
      <c r="E50" s="74"/>
      <c r="F50" s="74"/>
      <c r="G50" s="74"/>
      <c r="H50" s="74"/>
      <c r="I50" s="74"/>
      <c r="J50" s="74"/>
      <c r="K50" s="74"/>
    </row>
    <row r="51" spans="1:11" s="52" customFormat="1">
      <c r="A51" s="43" t="s">
        <v>63</v>
      </c>
      <c r="B51" s="36"/>
      <c r="D51" s="74"/>
      <c r="E51" s="74"/>
      <c r="F51" s="74"/>
      <c r="G51" s="74"/>
      <c r="H51" s="74"/>
      <c r="I51" s="74"/>
      <c r="J51" s="74"/>
      <c r="K51" s="74"/>
    </row>
    <row r="52" spans="1:11" s="52" customFormat="1">
      <c r="A52" s="73" t="s">
        <v>5</v>
      </c>
      <c r="B52" s="38"/>
      <c r="D52" s="74"/>
      <c r="E52" s="74"/>
      <c r="F52" s="74"/>
      <c r="G52" s="74"/>
      <c r="H52" s="74"/>
      <c r="I52" s="74"/>
      <c r="J52" s="74"/>
      <c r="K52" s="74"/>
    </row>
    <row r="53" spans="1:11" s="52" customFormat="1">
      <c r="A53" s="43" t="s">
        <v>54</v>
      </c>
      <c r="B53" s="36"/>
      <c r="D53" s="74"/>
      <c r="E53" s="74"/>
      <c r="F53" s="74"/>
      <c r="G53" s="74"/>
      <c r="H53" s="74"/>
      <c r="I53" s="74"/>
      <c r="J53" s="74"/>
      <c r="K53" s="74"/>
    </row>
    <row r="54" spans="1:11" s="52" customFormat="1">
      <c r="A54" s="43" t="s">
        <v>56</v>
      </c>
      <c r="B54" s="36"/>
      <c r="D54" s="74"/>
      <c r="E54" s="74"/>
      <c r="F54" s="74"/>
      <c r="G54" s="74"/>
      <c r="H54" s="74"/>
      <c r="I54" s="74"/>
      <c r="J54" s="74"/>
      <c r="K54" s="74"/>
    </row>
    <row r="55" spans="1:11" s="52" customFormat="1">
      <c r="A55" s="43" t="s">
        <v>57</v>
      </c>
      <c r="B55" s="55" t="s">
        <v>39</v>
      </c>
      <c r="D55" s="74"/>
      <c r="E55" s="74"/>
      <c r="F55" s="74"/>
      <c r="G55" s="74"/>
      <c r="H55" s="74"/>
      <c r="I55" s="74"/>
      <c r="J55" s="74"/>
      <c r="K55" s="74"/>
    </row>
    <row r="56" spans="1:11" s="52" customFormat="1">
      <c r="A56" s="43" t="s">
        <v>59</v>
      </c>
      <c r="B56" s="36"/>
      <c r="D56" s="74"/>
      <c r="E56" s="74"/>
      <c r="F56" s="74"/>
      <c r="G56" s="74"/>
      <c r="H56" s="74"/>
      <c r="I56" s="74"/>
      <c r="J56" s="74"/>
      <c r="K56" s="74"/>
    </row>
    <row r="57" spans="1:11" s="52" customFormat="1">
      <c r="A57" s="43" t="s">
        <v>61</v>
      </c>
      <c r="B57" s="36"/>
      <c r="D57" s="74"/>
      <c r="E57" s="74"/>
      <c r="F57" s="74"/>
      <c r="G57" s="74"/>
      <c r="H57" s="74"/>
      <c r="I57" s="74"/>
      <c r="J57" s="74"/>
      <c r="K57" s="74"/>
    </row>
    <row r="58" spans="1:11" s="52" customFormat="1">
      <c r="A58" s="45" t="s">
        <v>63</v>
      </c>
      <c r="B58" s="37"/>
      <c r="D58" s="74"/>
      <c r="E58" s="74"/>
      <c r="F58" s="74"/>
      <c r="G58" s="74"/>
      <c r="H58" s="74"/>
      <c r="I58" s="74"/>
      <c r="J58" s="74"/>
      <c r="K58" s="74"/>
    </row>
    <row r="59" spans="1:11" s="52" customFormat="1">
      <c r="A59" s="73" t="s">
        <v>13</v>
      </c>
      <c r="B59" s="38"/>
      <c r="D59" s="74"/>
      <c r="E59" s="74"/>
      <c r="F59" s="74"/>
      <c r="G59" s="74"/>
      <c r="H59" s="74"/>
      <c r="I59" s="74"/>
      <c r="J59" s="74"/>
      <c r="K59" s="74"/>
    </row>
    <row r="60" spans="1:11" s="52" customFormat="1">
      <c r="A60" s="43" t="s">
        <v>54</v>
      </c>
      <c r="B60" s="55"/>
    </row>
    <row r="61" spans="1:11" s="52" customFormat="1">
      <c r="A61" s="43" t="s">
        <v>56</v>
      </c>
      <c r="B61" s="61"/>
    </row>
    <row r="62" spans="1:11" s="52" customFormat="1">
      <c r="A62" s="43" t="s">
        <v>57</v>
      </c>
      <c r="B62" s="55" t="s">
        <v>39</v>
      </c>
    </row>
    <row r="63" spans="1:11" s="52" customFormat="1">
      <c r="A63" s="43" t="s">
        <v>59</v>
      </c>
      <c r="B63" s="36"/>
    </row>
    <row r="64" spans="1:11" s="52" customFormat="1">
      <c r="A64" s="43" t="s">
        <v>61</v>
      </c>
      <c r="B64" s="36"/>
    </row>
    <row r="65" spans="1:2" s="52" customFormat="1">
      <c r="A65" s="45" t="s">
        <v>63</v>
      </c>
      <c r="B65" s="37"/>
    </row>
    <row r="66" spans="1:2" s="52" customFormat="1">
      <c r="A66" s="72" t="s">
        <v>155</v>
      </c>
      <c r="B66" s="36"/>
    </row>
    <row r="67" spans="1:2" s="52" customFormat="1">
      <c r="A67" s="43" t="s">
        <v>65</v>
      </c>
      <c r="B67" s="36" t="s">
        <v>37</v>
      </c>
    </row>
    <row r="68" spans="1:2" s="52" customFormat="1">
      <c r="A68" s="43" t="s">
        <v>66</v>
      </c>
      <c r="B68" s="36"/>
    </row>
    <row r="69" spans="1:2" s="52" customFormat="1" ht="135.5">
      <c r="A69" s="43" t="s">
        <v>57</v>
      </c>
      <c r="B69" s="55" t="s">
        <v>217</v>
      </c>
    </row>
    <row r="70" spans="1:2" s="52" customFormat="1">
      <c r="A70" s="43" t="s">
        <v>59</v>
      </c>
      <c r="B70" s="36"/>
    </row>
    <row r="71" spans="1:2" s="52" customFormat="1">
      <c r="A71" s="43" t="s">
        <v>61</v>
      </c>
      <c r="B71" s="36"/>
    </row>
    <row r="72" spans="1:2" s="52" customFormat="1">
      <c r="A72" s="43" t="s">
        <v>32</v>
      </c>
      <c r="B72" s="36" t="s">
        <v>211</v>
      </c>
    </row>
    <row r="73" spans="1:2" s="52" customFormat="1">
      <c r="A73" s="73" t="s">
        <v>14</v>
      </c>
      <c r="B73" s="38"/>
    </row>
    <row r="74" spans="1:2" s="52" customFormat="1">
      <c r="A74" s="43" t="s">
        <v>54</v>
      </c>
      <c r="B74" s="55" t="s">
        <v>37</v>
      </c>
    </row>
    <row r="75" spans="1:2" s="52" customFormat="1">
      <c r="A75" s="43" t="s">
        <v>56</v>
      </c>
      <c r="B75" s="61" t="s">
        <v>67</v>
      </c>
    </row>
    <row r="76" spans="1:2" s="52" customFormat="1" ht="90.35">
      <c r="A76" s="43" t="s">
        <v>57</v>
      </c>
      <c r="B76" s="36" t="s">
        <v>237</v>
      </c>
    </row>
    <row r="77" spans="1:2" s="52" customFormat="1">
      <c r="A77" s="43" t="s">
        <v>59</v>
      </c>
      <c r="B77" s="36"/>
    </row>
    <row r="78" spans="1:2" s="52" customFormat="1">
      <c r="A78" s="43" t="s">
        <v>61</v>
      </c>
      <c r="B78" s="36"/>
    </row>
    <row r="79" spans="1:2" s="52" customFormat="1">
      <c r="A79" s="43" t="s">
        <v>32</v>
      </c>
      <c r="B79" s="37" t="s">
        <v>120</v>
      </c>
    </row>
    <row r="80" spans="1:2" s="52" customFormat="1">
      <c r="A80" s="73" t="s">
        <v>353</v>
      </c>
      <c r="B80" s="38"/>
    </row>
    <row r="81" spans="1:2" s="52" customFormat="1">
      <c r="A81" s="43" t="s">
        <v>54</v>
      </c>
      <c r="B81" s="55" t="s">
        <v>37</v>
      </c>
    </row>
    <row r="82" spans="1:2" s="52" customFormat="1">
      <c r="A82" s="43" t="s">
        <v>56</v>
      </c>
      <c r="B82" s="61" t="s">
        <v>67</v>
      </c>
    </row>
    <row r="83" spans="1:2" s="52" customFormat="1" ht="90.35">
      <c r="A83" s="43" t="s">
        <v>57</v>
      </c>
      <c r="B83" s="36" t="s">
        <v>237</v>
      </c>
    </row>
    <row r="84" spans="1:2" s="52" customFormat="1">
      <c r="A84" s="43" t="s">
        <v>59</v>
      </c>
      <c r="B84" s="36"/>
    </row>
    <row r="85" spans="1:2" s="52" customFormat="1">
      <c r="A85" s="43" t="s">
        <v>61</v>
      </c>
      <c r="B85" s="36"/>
    </row>
    <row r="86" spans="1:2" s="52" customFormat="1">
      <c r="A86" s="43" t="s">
        <v>32</v>
      </c>
      <c r="B86" s="37" t="s">
        <v>120</v>
      </c>
    </row>
    <row r="87" spans="1:2" s="52" customFormat="1">
      <c r="A87" s="73" t="s">
        <v>354</v>
      </c>
      <c r="B87" s="38"/>
    </row>
    <row r="88" spans="1:2" s="52" customFormat="1">
      <c r="A88" s="43" t="s">
        <v>54</v>
      </c>
      <c r="B88" s="55" t="str">
        <f>IF(B118="","",B118)</f>
        <v/>
      </c>
    </row>
    <row r="89" spans="1:2" s="52" customFormat="1">
      <c r="A89" s="43" t="s">
        <v>56</v>
      </c>
      <c r="B89" s="55" t="str">
        <f>IF(B119="","",B119)</f>
        <v/>
      </c>
    </row>
    <row r="90" spans="1:2" s="52" customFormat="1">
      <c r="A90" s="43" t="s">
        <v>57</v>
      </c>
      <c r="B90" s="55" t="str">
        <f>IF(B122="","",B122)</f>
        <v/>
      </c>
    </row>
    <row r="91" spans="1:2" s="52" customFormat="1">
      <c r="A91" s="43" t="s">
        <v>59</v>
      </c>
      <c r="B91" s="55" t="str">
        <f>IF(B123="","",B123)</f>
        <v/>
      </c>
    </row>
    <row r="92" spans="1:2" s="52" customFormat="1">
      <c r="A92" s="43" t="s">
        <v>61</v>
      </c>
      <c r="B92" s="55" t="str">
        <f>IF(B124="","",B124)</f>
        <v/>
      </c>
    </row>
    <row r="93" spans="1:2" s="52" customFormat="1">
      <c r="A93" s="43" t="s">
        <v>32</v>
      </c>
      <c r="B93" s="55" t="str">
        <f>IF(B125="","",B125)</f>
        <v/>
      </c>
    </row>
    <row r="94" spans="1:2" s="52" customFormat="1">
      <c r="A94" s="73" t="s">
        <v>15</v>
      </c>
      <c r="B94" s="38"/>
    </row>
    <row r="95" spans="1:2" s="52" customFormat="1">
      <c r="A95" s="43" t="s">
        <v>65</v>
      </c>
      <c r="B95" s="59"/>
    </row>
    <row r="96" spans="1:2" s="52" customFormat="1">
      <c r="A96" s="43" t="s">
        <v>66</v>
      </c>
      <c r="B96" s="61"/>
    </row>
    <row r="97" spans="1:4" s="52" customFormat="1">
      <c r="A97" s="43" t="s">
        <v>57</v>
      </c>
      <c r="B97" s="61" t="s">
        <v>39</v>
      </c>
      <c r="D97" s="81"/>
    </row>
    <row r="98" spans="1:4" s="52" customFormat="1">
      <c r="A98" s="43" t="s">
        <v>59</v>
      </c>
      <c r="B98" s="36"/>
      <c r="D98" s="54"/>
    </row>
    <row r="99" spans="1:4" s="52" customFormat="1">
      <c r="A99" s="43" t="s">
        <v>61</v>
      </c>
      <c r="B99" s="36"/>
      <c r="D99" s="51"/>
    </row>
    <row r="100" spans="1:4" s="52" customFormat="1">
      <c r="A100" s="45" t="s">
        <v>32</v>
      </c>
      <c r="B100" s="37"/>
      <c r="D100" s="51"/>
    </row>
    <row r="101" spans="1:4" s="52" customFormat="1">
      <c r="A101" s="72" t="s">
        <v>16</v>
      </c>
      <c r="B101" s="36"/>
      <c r="D101" s="51"/>
    </row>
    <row r="102" spans="1:4" s="52" customFormat="1">
      <c r="A102" s="43" t="s">
        <v>54</v>
      </c>
      <c r="B102" s="36"/>
      <c r="D102" s="51"/>
    </row>
    <row r="103" spans="1:4" s="52" customFormat="1">
      <c r="A103" s="43" t="s">
        <v>56</v>
      </c>
      <c r="B103" s="36"/>
      <c r="D103" s="51"/>
    </row>
    <row r="104" spans="1:4" s="52" customFormat="1">
      <c r="A104" s="43" t="s">
        <v>57</v>
      </c>
      <c r="B104" s="36" t="s">
        <v>39</v>
      </c>
      <c r="D104" s="51"/>
    </row>
    <row r="105" spans="1:4" s="52" customFormat="1">
      <c r="A105" s="43" t="s">
        <v>59</v>
      </c>
      <c r="B105" s="36"/>
      <c r="D105" s="51"/>
    </row>
    <row r="106" spans="1:4" s="52" customFormat="1">
      <c r="A106" s="43" t="s">
        <v>61</v>
      </c>
      <c r="B106" s="36"/>
      <c r="D106" s="51"/>
    </row>
    <row r="107" spans="1:4" s="52" customFormat="1" ht="15.75" thickBot="1">
      <c r="A107" s="47" t="s">
        <v>32</v>
      </c>
      <c r="B107" s="49"/>
      <c r="D107" s="51"/>
    </row>
    <row r="108" spans="1:4" s="52" customFormat="1">
      <c r="A108" s="72" t="s">
        <v>212</v>
      </c>
      <c r="B108" s="36"/>
      <c r="D108" s="51"/>
    </row>
    <row r="109" spans="1:4" s="52" customFormat="1">
      <c r="A109" s="43" t="s">
        <v>54</v>
      </c>
      <c r="B109" s="36" t="s">
        <v>37</v>
      </c>
      <c r="D109" s="51"/>
    </row>
    <row r="110" spans="1:4" s="52" customFormat="1">
      <c r="A110" s="43" t="s">
        <v>56</v>
      </c>
      <c r="B110" s="36"/>
      <c r="D110" s="51"/>
    </row>
    <row r="111" spans="1:4" s="52" customFormat="1" ht="90.35">
      <c r="A111" s="43" t="s">
        <v>57</v>
      </c>
      <c r="B111" s="36" t="s">
        <v>215</v>
      </c>
      <c r="D111" s="51"/>
    </row>
    <row r="112" spans="1:4" s="52" customFormat="1">
      <c r="A112" s="43" t="s">
        <v>59</v>
      </c>
      <c r="B112" s="36"/>
      <c r="D112" s="51"/>
    </row>
    <row r="113" spans="1:4" s="52" customFormat="1">
      <c r="A113" s="43" t="s">
        <v>61</v>
      </c>
      <c r="B113" s="36"/>
      <c r="D113" s="51"/>
    </row>
    <row r="114" spans="1:4" s="52" customFormat="1" ht="15.75" thickBot="1">
      <c r="A114" s="47" t="s">
        <v>32</v>
      </c>
      <c r="B114" s="49" t="s">
        <v>123</v>
      </c>
      <c r="D114" s="51"/>
    </row>
    <row r="115" spans="1:4" s="52" customFormat="1" ht="15.75" thickBot="1">
      <c r="A115" s="48"/>
      <c r="B115" s="56"/>
      <c r="D115" s="51"/>
    </row>
    <row r="116" spans="1:4" s="52" customFormat="1">
      <c r="A116" s="40" t="s">
        <v>79</v>
      </c>
      <c r="B116" s="57"/>
      <c r="D116" s="51"/>
    </row>
    <row r="117" spans="1:4" s="52" customFormat="1">
      <c r="A117" s="73" t="s">
        <v>17</v>
      </c>
      <c r="B117" s="38"/>
      <c r="D117" s="51"/>
    </row>
    <row r="118" spans="1:4" s="52" customFormat="1">
      <c r="A118" s="43" t="s">
        <v>54</v>
      </c>
      <c r="B118" s="36"/>
      <c r="D118" s="51"/>
    </row>
    <row r="119" spans="1:4" s="52" customFormat="1">
      <c r="A119" s="43" t="s">
        <v>56</v>
      </c>
      <c r="B119" s="36"/>
      <c r="D119" s="51"/>
    </row>
    <row r="120" spans="1:4" s="52" customFormat="1">
      <c r="A120" s="43" t="s">
        <v>57</v>
      </c>
      <c r="B120" s="36" t="s">
        <v>39</v>
      </c>
      <c r="D120" s="51"/>
    </row>
    <row r="121" spans="1:4" s="52" customFormat="1">
      <c r="A121" s="43" t="s">
        <v>59</v>
      </c>
      <c r="B121" s="36"/>
      <c r="D121" s="51"/>
    </row>
    <row r="122" spans="1:4" s="52" customFormat="1">
      <c r="A122" s="43" t="s">
        <v>61</v>
      </c>
      <c r="B122" s="36"/>
      <c r="D122" s="51"/>
    </row>
    <row r="123" spans="1:4">
      <c r="A123" s="43" t="s">
        <v>63</v>
      </c>
      <c r="B123" s="36"/>
    </row>
    <row r="124" spans="1:4">
      <c r="A124" s="73" t="s">
        <v>18</v>
      </c>
      <c r="B124" s="38"/>
    </row>
    <row r="125" spans="1:4">
      <c r="A125" s="43" t="s">
        <v>54</v>
      </c>
      <c r="B125" s="36"/>
    </row>
    <row r="126" spans="1:4">
      <c r="A126" s="43" t="s">
        <v>56</v>
      </c>
      <c r="B126" s="36"/>
    </row>
    <row r="127" spans="1:4">
      <c r="A127" s="43" t="s">
        <v>57</v>
      </c>
      <c r="B127" s="36" t="s">
        <v>39</v>
      </c>
    </row>
    <row r="128" spans="1:4">
      <c r="A128" s="43" t="s">
        <v>59</v>
      </c>
      <c r="B128" s="36"/>
    </row>
    <row r="129" spans="1:3">
      <c r="A129" s="43" t="s">
        <v>61</v>
      </c>
      <c r="B129" s="36"/>
    </row>
    <row r="130" spans="1:3">
      <c r="A130" s="45" t="s">
        <v>63</v>
      </c>
      <c r="B130" s="37"/>
    </row>
    <row r="131" spans="1:3">
      <c r="A131" s="73" t="s">
        <v>19</v>
      </c>
      <c r="B131" s="38"/>
    </row>
    <row r="132" spans="1:3">
      <c r="A132" s="43" t="s">
        <v>54</v>
      </c>
      <c r="B132" s="36"/>
    </row>
    <row r="133" spans="1:3">
      <c r="A133" s="43" t="s">
        <v>56</v>
      </c>
      <c r="B133" s="36"/>
    </row>
    <row r="134" spans="1:3">
      <c r="A134" s="43" t="s">
        <v>57</v>
      </c>
      <c r="B134" s="36" t="s">
        <v>350</v>
      </c>
    </row>
    <row r="135" spans="1:3">
      <c r="A135" s="43" t="s">
        <v>59</v>
      </c>
      <c r="B135" s="36"/>
    </row>
    <row r="136" spans="1:3">
      <c r="A136" s="43" t="s">
        <v>61</v>
      </c>
      <c r="B136" s="36"/>
    </row>
    <row r="137" spans="1:3">
      <c r="A137" s="45" t="s">
        <v>63</v>
      </c>
      <c r="B137" s="37"/>
    </row>
    <row r="138" spans="1:3">
      <c r="A138" s="72" t="s">
        <v>21</v>
      </c>
      <c r="B138" s="36"/>
    </row>
    <row r="139" spans="1:3">
      <c r="A139" s="43" t="s">
        <v>54</v>
      </c>
      <c r="B139" s="55" t="s">
        <v>35</v>
      </c>
    </row>
    <row r="140" spans="1:3">
      <c r="A140" s="43" t="s">
        <v>56</v>
      </c>
      <c r="B140" s="60" t="s">
        <v>68</v>
      </c>
      <c r="C140" s="92"/>
    </row>
    <row r="141" spans="1:3" ht="180.65">
      <c r="A141" s="43" t="s">
        <v>57</v>
      </c>
      <c r="B141" s="36" t="s">
        <v>186</v>
      </c>
    </row>
    <row r="142" spans="1:3">
      <c r="A142" s="43" t="s">
        <v>59</v>
      </c>
      <c r="B142" s="36"/>
    </row>
    <row r="143" spans="1:3">
      <c r="A143" s="43" t="s">
        <v>61</v>
      </c>
      <c r="B143" s="36"/>
    </row>
    <row r="144" spans="1:3">
      <c r="A144" s="45" t="s">
        <v>63</v>
      </c>
      <c r="B144" s="37" t="s">
        <v>119</v>
      </c>
    </row>
    <row r="145" spans="1:2">
      <c r="A145" s="72" t="s">
        <v>7</v>
      </c>
      <c r="B145" s="36"/>
    </row>
    <row r="146" spans="1:2">
      <c r="A146" s="43" t="s">
        <v>54</v>
      </c>
      <c r="B146" s="59"/>
    </row>
    <row r="147" spans="1:2">
      <c r="A147" s="43" t="s">
        <v>56</v>
      </c>
      <c r="B147" s="61"/>
    </row>
    <row r="148" spans="1:2">
      <c r="A148" s="43" t="s">
        <v>57</v>
      </c>
      <c r="B148" s="61" t="s">
        <v>39</v>
      </c>
    </row>
    <row r="149" spans="1:2">
      <c r="A149" s="43" t="s">
        <v>59</v>
      </c>
      <c r="B149" s="36"/>
    </row>
    <row r="150" spans="1:2">
      <c r="A150" s="43" t="s">
        <v>61</v>
      </c>
      <c r="B150" s="36"/>
    </row>
    <row r="151" spans="1:2">
      <c r="A151" s="45" t="s">
        <v>63</v>
      </c>
      <c r="B151" s="37"/>
    </row>
    <row r="152" spans="1:2">
      <c r="A152" s="72" t="s">
        <v>22</v>
      </c>
      <c r="B152" s="36"/>
    </row>
    <row r="153" spans="1:2">
      <c r="A153" s="43" t="s">
        <v>54</v>
      </c>
      <c r="B153" s="59" t="s">
        <v>37</v>
      </c>
    </row>
    <row r="154" spans="1:2">
      <c r="A154" s="43" t="s">
        <v>56</v>
      </c>
      <c r="B154" s="60" t="s">
        <v>68</v>
      </c>
    </row>
    <row r="155" spans="1:2">
      <c r="A155" s="43" t="s">
        <v>57</v>
      </c>
      <c r="B155" s="36" t="s">
        <v>241</v>
      </c>
    </row>
    <row r="156" spans="1:2">
      <c r="A156" s="43" t="s">
        <v>59</v>
      </c>
      <c r="B156" s="36"/>
    </row>
    <row r="157" spans="1:2">
      <c r="A157" s="43" t="s">
        <v>61</v>
      </c>
      <c r="B157" s="36"/>
    </row>
    <row r="158" spans="1:2">
      <c r="A158" s="45" t="s">
        <v>63</v>
      </c>
      <c r="B158" s="37"/>
    </row>
    <row r="159" spans="1:2">
      <c r="A159" s="73" t="s">
        <v>0</v>
      </c>
      <c r="B159" s="38"/>
    </row>
    <row r="160" spans="1:2">
      <c r="A160" s="43" t="s">
        <v>54</v>
      </c>
      <c r="B160" s="36"/>
    </row>
    <row r="161" spans="1:3">
      <c r="A161" s="43" t="s">
        <v>56</v>
      </c>
      <c r="B161" s="36"/>
    </row>
    <row r="162" spans="1:3">
      <c r="A162" s="43" t="s">
        <v>57</v>
      </c>
      <c r="B162" s="36" t="s">
        <v>136</v>
      </c>
      <c r="C162" s="82"/>
    </row>
    <row r="163" spans="1:3">
      <c r="A163" s="43" t="s">
        <v>59</v>
      </c>
      <c r="B163" s="36"/>
    </row>
    <row r="164" spans="1:3">
      <c r="A164" s="43" t="s">
        <v>61</v>
      </c>
      <c r="B164" s="36"/>
    </row>
    <row r="165" spans="1:3">
      <c r="A165" s="43" t="s">
        <v>32</v>
      </c>
      <c r="B165" s="36"/>
    </row>
    <row r="166" spans="1:3">
      <c r="A166" s="73" t="s">
        <v>6</v>
      </c>
      <c r="B166" s="38"/>
    </row>
    <row r="167" spans="1:3">
      <c r="A167" s="43" t="s">
        <v>54</v>
      </c>
      <c r="B167" s="36"/>
    </row>
    <row r="168" spans="1:3">
      <c r="A168" s="43" t="s">
        <v>56</v>
      </c>
      <c r="B168" s="36"/>
    </row>
    <row r="169" spans="1:3">
      <c r="A169" s="43" t="s">
        <v>57</v>
      </c>
      <c r="B169" s="36" t="s">
        <v>39</v>
      </c>
    </row>
    <row r="170" spans="1:3">
      <c r="A170" s="43" t="s">
        <v>59</v>
      </c>
      <c r="B170" s="36"/>
    </row>
    <row r="171" spans="1:3">
      <c r="A171" s="43" t="s">
        <v>61</v>
      </c>
      <c r="B171" s="36"/>
    </row>
    <row r="172" spans="1:3">
      <c r="A172" s="43" t="s">
        <v>32</v>
      </c>
      <c r="B172" s="36"/>
    </row>
    <row r="173" spans="1:3">
      <c r="A173" s="83" t="s">
        <v>23</v>
      </c>
      <c r="B173" s="38"/>
    </row>
    <row r="174" spans="1:3">
      <c r="A174" s="43" t="s">
        <v>54</v>
      </c>
      <c r="B174" s="36"/>
    </row>
    <row r="175" spans="1:3">
      <c r="A175" s="43" t="s">
        <v>56</v>
      </c>
      <c r="B175" s="36"/>
    </row>
    <row r="176" spans="1:3">
      <c r="A176" s="43" t="s">
        <v>57</v>
      </c>
      <c r="B176" s="36" t="s">
        <v>39</v>
      </c>
    </row>
    <row r="177" spans="1:2">
      <c r="A177" s="43" t="s">
        <v>59</v>
      </c>
      <c r="B177" s="36"/>
    </row>
    <row r="178" spans="1:2">
      <c r="A178" s="43" t="s">
        <v>61</v>
      </c>
      <c r="B178" s="36"/>
    </row>
    <row r="179" spans="1:2">
      <c r="A179" s="45" t="s">
        <v>32</v>
      </c>
      <c r="B179" s="37"/>
    </row>
    <row r="180" spans="1:2">
      <c r="A180" s="72" t="s">
        <v>24</v>
      </c>
      <c r="B180" s="36"/>
    </row>
    <row r="181" spans="1:2">
      <c r="A181" s="43" t="s">
        <v>54</v>
      </c>
      <c r="B181" s="55" t="s">
        <v>35</v>
      </c>
    </row>
    <row r="182" spans="1:2" ht="45.2">
      <c r="A182" s="43" t="s">
        <v>56</v>
      </c>
      <c r="B182" s="61" t="s">
        <v>229</v>
      </c>
    </row>
    <row r="183" spans="1:2" ht="120.45">
      <c r="A183" s="43" t="s">
        <v>57</v>
      </c>
      <c r="B183" s="36" t="s">
        <v>187</v>
      </c>
    </row>
    <row r="184" spans="1:2">
      <c r="A184" s="43" t="s">
        <v>59</v>
      </c>
      <c r="B184" s="36"/>
    </row>
    <row r="185" spans="1:2">
      <c r="A185" s="43" t="s">
        <v>61</v>
      </c>
      <c r="B185" s="36"/>
    </row>
    <row r="186" spans="1:2">
      <c r="A186" s="45" t="s">
        <v>32</v>
      </c>
      <c r="B186" s="36" t="s">
        <v>242</v>
      </c>
    </row>
    <row r="187" spans="1:2">
      <c r="A187" s="72" t="s">
        <v>33</v>
      </c>
      <c r="B187" s="38"/>
    </row>
    <row r="188" spans="1:2">
      <c r="A188" s="43" t="s">
        <v>54</v>
      </c>
      <c r="B188" s="36" t="s">
        <v>37</v>
      </c>
    </row>
    <row r="189" spans="1:2">
      <c r="A189" s="43" t="s">
        <v>56</v>
      </c>
      <c r="B189" s="93"/>
    </row>
    <row r="190" spans="1:2" ht="30.15">
      <c r="A190" s="43" t="s">
        <v>57</v>
      </c>
      <c r="B190" s="36" t="s">
        <v>124</v>
      </c>
    </row>
    <row r="191" spans="1:2">
      <c r="A191" s="43" t="s">
        <v>59</v>
      </c>
      <c r="B191" s="36"/>
    </row>
    <row r="192" spans="1:2">
      <c r="A192" s="43" t="s">
        <v>61</v>
      </c>
      <c r="B192" s="36"/>
    </row>
    <row r="193" spans="1:2">
      <c r="A193" s="45" t="s">
        <v>32</v>
      </c>
      <c r="B193" s="36"/>
    </row>
    <row r="194" spans="1:2">
      <c r="A194" s="72" t="s">
        <v>26</v>
      </c>
      <c r="B194" s="38"/>
    </row>
    <row r="195" spans="1:2">
      <c r="A195" s="43" t="s">
        <v>54</v>
      </c>
      <c r="B195" s="36"/>
    </row>
    <row r="196" spans="1:2">
      <c r="A196" s="43" t="s">
        <v>56</v>
      </c>
      <c r="B196" s="36"/>
    </row>
    <row r="197" spans="1:2">
      <c r="A197" s="43" t="s">
        <v>57</v>
      </c>
      <c r="B197" s="36" t="s">
        <v>39</v>
      </c>
    </row>
    <row r="198" spans="1:2">
      <c r="A198" s="43" t="s">
        <v>59</v>
      </c>
      <c r="B198" s="36"/>
    </row>
    <row r="199" spans="1:2">
      <c r="A199" s="43" t="s">
        <v>61</v>
      </c>
      <c r="B199" s="36"/>
    </row>
    <row r="200" spans="1:2">
      <c r="A200" s="45" t="s">
        <v>32</v>
      </c>
      <c r="B200" s="37"/>
    </row>
    <row r="201" spans="1:2">
      <c r="A201" s="72" t="s">
        <v>27</v>
      </c>
      <c r="B201" s="36"/>
    </row>
    <row r="202" spans="1:2">
      <c r="A202" s="43" t="s">
        <v>54</v>
      </c>
      <c r="B202" s="55"/>
    </row>
    <row r="203" spans="1:2">
      <c r="A203" s="43" t="s">
        <v>56</v>
      </c>
      <c r="B203" s="61"/>
    </row>
    <row r="204" spans="1:2">
      <c r="A204" s="43" t="s">
        <v>57</v>
      </c>
      <c r="B204" s="36" t="s">
        <v>39</v>
      </c>
    </row>
    <row r="205" spans="1:2">
      <c r="A205" s="43" t="s">
        <v>59</v>
      </c>
      <c r="B205" s="36"/>
    </row>
    <row r="206" spans="1:2">
      <c r="A206" s="43" t="s">
        <v>61</v>
      </c>
      <c r="B206" s="36"/>
    </row>
    <row r="207" spans="1:2">
      <c r="A207" s="45" t="s">
        <v>32</v>
      </c>
      <c r="B207" s="37"/>
    </row>
    <row r="208" spans="1:2">
      <c r="A208" s="72" t="s">
        <v>28</v>
      </c>
      <c r="B208" s="36"/>
    </row>
    <row r="209" spans="1:2">
      <c r="A209" s="43" t="s">
        <v>54</v>
      </c>
      <c r="B209" s="36" t="s">
        <v>39</v>
      </c>
    </row>
    <row r="210" spans="1:2">
      <c r="A210" s="43" t="s">
        <v>56</v>
      </c>
      <c r="B210" s="36"/>
    </row>
    <row r="211" spans="1:2">
      <c r="A211" s="43" t="s">
        <v>57</v>
      </c>
      <c r="B211" s="36"/>
    </row>
    <row r="212" spans="1:2">
      <c r="A212" s="43" t="s">
        <v>59</v>
      </c>
      <c r="B212" s="36"/>
    </row>
    <row r="213" spans="1:2">
      <c r="A213" s="43" t="s">
        <v>61</v>
      </c>
      <c r="B213" s="36"/>
    </row>
    <row r="214" spans="1:2">
      <c r="A214" s="45" t="s">
        <v>32</v>
      </c>
      <c r="B214" s="37"/>
    </row>
    <row r="215" spans="1:2">
      <c r="A215" s="72" t="s">
        <v>29</v>
      </c>
      <c r="B215" s="36"/>
    </row>
    <row r="216" spans="1:2">
      <c r="A216" s="43" t="s">
        <v>54</v>
      </c>
      <c r="B216" s="36" t="s">
        <v>37</v>
      </c>
    </row>
    <row r="217" spans="1:2">
      <c r="A217" s="43" t="s">
        <v>56</v>
      </c>
      <c r="B217" s="36"/>
    </row>
    <row r="218" spans="1:2">
      <c r="A218" s="43" t="s">
        <v>57</v>
      </c>
      <c r="B218" s="36" t="s">
        <v>137</v>
      </c>
    </row>
    <row r="219" spans="1:2">
      <c r="A219" s="43" t="s">
        <v>59</v>
      </c>
      <c r="B219" s="36"/>
    </row>
    <row r="220" spans="1:2">
      <c r="A220" s="43" t="s">
        <v>61</v>
      </c>
      <c r="B220" s="36"/>
    </row>
    <row r="221" spans="1:2" ht="15.75" thickBot="1">
      <c r="A221" s="47" t="s">
        <v>63</v>
      </c>
      <c r="B221" s="49"/>
    </row>
    <row r="222" spans="1:2">
      <c r="A222" s="84"/>
      <c r="B222" s="58"/>
    </row>
  </sheetData>
  <pageMargins left="0.75" right="0.75" top="1" bottom="1" header="0.5" footer="0.5"/>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Introduction</vt:lpstr>
      <vt:lpstr>Absolute impacts</vt:lpstr>
      <vt:lpstr>Scenario impacts</vt:lpstr>
      <vt:lpstr>Fertiliser timing</vt:lpstr>
      <vt:lpstr>Avoided fertiliser</vt:lpstr>
      <vt:lpstr>Livestock breeding</vt:lpstr>
      <vt:lpstr>Feed</vt:lpstr>
      <vt:lpstr>AD</vt:lpstr>
      <vt:lpstr>Plants</vt:lpstr>
      <vt:lpstr>Covers</vt:lpstr>
      <vt:lpstr>Afforestation</vt:lpstr>
      <vt:lpstr>Diet</vt:lpstr>
      <vt:lpstr>Impact categories</vt:lpstr>
      <vt:lpstr>References</vt:lpstr>
      <vt:lpstr>Calculations</vt:lpstr>
      <vt:lpstr>'Fertiliser timing'!_edn1</vt:lpstr>
      <vt:lpstr>'Fertiliser timing'!_edn2</vt:lpstr>
      <vt:lpstr>'Fertiliser timing'!_edn3</vt:lpstr>
      <vt:lpstr>DALY_value</vt:lpstr>
      <vt:lpstr>discount</vt:lpstr>
    </vt:vector>
  </TitlesOfParts>
  <Company>EMRC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Holland</dc:creator>
  <cp:lastModifiedBy>Daniel Forster</cp:lastModifiedBy>
  <dcterms:created xsi:type="dcterms:W3CDTF">2013-01-26T12:27:27Z</dcterms:created>
  <dcterms:modified xsi:type="dcterms:W3CDTF">2013-07-24T07:58:14Z</dcterms:modified>
</cp:coreProperties>
</file>